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300" yWindow="45" windowWidth="16500" windowHeight="9450"/>
  </bookViews>
  <sheets>
    <sheet name="Sheet1" sheetId="1" r:id="rId1"/>
  </sheets>
  <definedNames>
    <definedName name="_xlnm.Print_Area" localSheetId="0">Sheet1!$A$1:$U$13</definedName>
  </definedNames>
  <calcPr calcId="144525"/>
</workbook>
</file>

<file path=xl/calcChain.xml><?xml version="1.0" encoding="utf-8"?>
<calcChain xmlns="http://schemas.openxmlformats.org/spreadsheetml/2006/main">
  <c r="U12" i="1" l="1"/>
  <c r="U11" i="1"/>
  <c r="U10" i="1"/>
  <c r="U8" i="1"/>
  <c r="U7" i="1"/>
  <c r="U6" i="1"/>
  <c r="U5" i="1"/>
  <c r="U4" i="1"/>
  <c r="R9" i="1"/>
  <c r="O9" i="1"/>
  <c r="L9" i="1"/>
  <c r="I9" i="1"/>
  <c r="F9" i="1"/>
  <c r="T10" i="1"/>
  <c r="S10" i="1"/>
  <c r="U9" i="1" l="1"/>
  <c r="T12" i="1"/>
  <c r="S12" i="1"/>
  <c r="T11" i="1"/>
  <c r="S11" i="1"/>
  <c r="T8" i="1"/>
  <c r="S8" i="1"/>
  <c r="T7" i="1"/>
  <c r="S7" i="1"/>
  <c r="T6" i="1"/>
  <c r="S6" i="1"/>
  <c r="T5" i="1"/>
  <c r="S5" i="1"/>
  <c r="T4" i="1"/>
  <c r="S4" i="1"/>
  <c r="Q9" i="1"/>
  <c r="P9" i="1"/>
  <c r="N9" i="1"/>
  <c r="M9" i="1"/>
  <c r="K9" i="1"/>
  <c r="J9" i="1"/>
  <c r="H9" i="1"/>
  <c r="G9" i="1"/>
  <c r="E9" i="1"/>
  <c r="D9" i="1"/>
  <c r="T9" i="1" l="1"/>
  <c r="S9" i="1"/>
</calcChain>
</file>

<file path=xl/sharedStrings.xml><?xml version="1.0" encoding="utf-8"?>
<sst xmlns="http://schemas.openxmlformats.org/spreadsheetml/2006/main" count="33" uniqueCount="33">
  <si>
    <t>NO</t>
  </si>
  <si>
    <t xml:space="preserve">KECAMATAN </t>
  </si>
  <si>
    <t>RASANAE BARAT</t>
  </si>
  <si>
    <t>RASANAE TIMUR</t>
  </si>
  <si>
    <t>ASAKOTA</t>
  </si>
  <si>
    <t>RABA</t>
  </si>
  <si>
    <t>MPUNDA</t>
  </si>
  <si>
    <t>KODE WILAYAH</t>
  </si>
  <si>
    <t>Sumber</t>
  </si>
  <si>
    <t>TENAGA KERJA LOGAM DAN ELEKTRONIK (Orang)</t>
  </si>
  <si>
    <t>JMLH IKM LOGAM DAN ELEKTRONIK (Unit)</t>
  </si>
  <si>
    <t>JMLH IKM PANGAN (Unit)</t>
  </si>
  <si>
    <t>TENAGA KERJA PANGAN (Orang)</t>
  </si>
  <si>
    <t>JMLH IKM SANDANG (Unit)</t>
  </si>
  <si>
    <t>TENAGA KERJA SANDANG (Orang)</t>
  </si>
  <si>
    <t>JMLH IKM BAHAN BANGUNAN DAN KIMIA (Unit)</t>
  </si>
  <si>
    <t>TENAGA KERJA BAHAN BANGUNAN DAN KIMIA (Orang)</t>
  </si>
  <si>
    <t>JMLH IKM KERAJINAN (Unit)</t>
  </si>
  <si>
    <t>TENAGA KERJA KERAJINAN (Orang)</t>
  </si>
  <si>
    <t>TOTAL JMLH IKM 
(Unit)</t>
  </si>
  <si>
    <t>TOTAL TENAGA KERJA (Orang)</t>
  </si>
  <si>
    <t>KOTA BIMA 2021</t>
  </si>
  <si>
    <t>KOTA BIMA 2020</t>
  </si>
  <si>
    <t>KOTA BIMA 2019</t>
  </si>
  <si>
    <t>Jumlah Sentra Industri Kecil Menengah (IKM), Tenaga Kerja dan Nilai Investasi di Kota Bima menurut Jenis Usaha di rinci per Kecamatan Tahun 2022</t>
  </si>
  <si>
    <t>: Dinas Koperindag Kota Bima, Tahun 2023</t>
  </si>
  <si>
    <t>KOTA BIMA 2022</t>
  </si>
  <si>
    <t>NILAI INVESTASI PANGAN (Rp.Milyar)</t>
  </si>
  <si>
    <t>NILAI INVESTASI SANDANG (Rp.Milyar)</t>
  </si>
  <si>
    <t>NILAI INVESTASI BAHAN BANGUNAN DAN KIMIA (Rp.Milyar)</t>
  </si>
  <si>
    <t>NILAI INVESTASI LOGAM DAN ELEKTRONIK (Rp.Milyar)</t>
  </si>
  <si>
    <t>NILAI INVESTASI KERAJINAN (Rp.Milyar)</t>
  </si>
  <si>
    <t>TOTAL NILAI INVESTASI 
(Rp.Milyar)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</si>
</sst>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7" fillId="0" borderId="2" xfId="0" applyNumberFormat="1" applyFont="1" applyBorder="1" applyAlignment="1" applyProtection="1">
      <alignment horizontal="center" vertical="center"/>
    </xf>
    <xf numFmtId="3" fontId="9" fillId="2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0" fontId="9" fillId="2" borderId="6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indent="1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left" vertical="center" indent="1"/>
    </xf>
    <xf numFmtId="3" fontId="7" fillId="0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left" vertical="center" indent="1"/>
    </xf>
    <xf numFmtId="3" fontId="7" fillId="0" borderId="12" xfId="0" applyNumberFormat="1" applyFont="1" applyFill="1" applyBorder="1" applyAlignment="1" applyProtection="1">
      <alignment horizontal="center" vertical="center"/>
      <protection hidden="1"/>
    </xf>
    <xf numFmtId="0" fontId="7" fillId="0" borderId="4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 indent="1"/>
    </xf>
    <xf numFmtId="3" fontId="7" fillId="0" borderId="16" xfId="0" applyNumberFormat="1" applyFont="1" applyFill="1" applyBorder="1" applyAlignment="1" applyProtection="1">
      <alignment horizontal="center" vertical="center"/>
      <protection hidden="1"/>
    </xf>
    <xf numFmtId="0" fontId="11" fillId="2" borderId="17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 applyProtection="1">
      <alignment horizontal="center" vertical="center"/>
    </xf>
    <xf numFmtId="4" fontId="7" fillId="0" borderId="0" xfId="0" applyNumberFormat="1" applyFont="1" applyBorder="1" applyAlignment="1" applyProtection="1">
      <alignment horizontal="center" vertical="center"/>
    </xf>
    <xf numFmtId="3" fontId="9" fillId="2" borderId="17" xfId="0" applyNumberFormat="1" applyFont="1" applyFill="1" applyBorder="1" applyAlignment="1" applyProtection="1">
      <alignment horizontal="center" vertical="center"/>
      <protection hidden="1"/>
    </xf>
    <xf numFmtId="4" fontId="9" fillId="2" borderId="17" xfId="0" applyNumberFormat="1" applyFont="1" applyFill="1" applyBorder="1" applyAlignment="1" applyProtection="1">
      <alignment horizontal="center" vertical="center"/>
      <protection hidden="1"/>
    </xf>
    <xf numFmtId="3" fontId="7" fillId="0" borderId="13" xfId="0" applyNumberFormat="1" applyFont="1" applyFill="1" applyBorder="1" applyAlignment="1" applyProtection="1">
      <alignment horizontal="center" vertical="center"/>
      <protection hidden="1"/>
    </xf>
    <xf numFmtId="4" fontId="7" fillId="0" borderId="13" xfId="0" applyNumberFormat="1" applyFont="1" applyFill="1" applyBorder="1" applyAlignment="1" applyProtection="1">
      <alignment horizontal="center" vertical="center"/>
      <protection hidden="1"/>
    </xf>
    <xf numFmtId="3" fontId="7" fillId="0" borderId="18" xfId="0" applyNumberFormat="1" applyFont="1" applyFill="1" applyBorder="1" applyAlignment="1" applyProtection="1">
      <alignment horizontal="center" vertical="center"/>
      <protection hidden="1"/>
    </xf>
    <xf numFmtId="4" fontId="7" fillId="0" borderId="18" xfId="0" applyNumberFormat="1" applyFont="1" applyFill="1" applyBorder="1" applyAlignment="1" applyProtection="1">
      <alignment horizontal="center" vertical="center"/>
      <protection hidden="1"/>
    </xf>
    <xf numFmtId="3" fontId="7" fillId="0" borderId="19" xfId="0" applyNumberFormat="1" applyFont="1" applyFill="1" applyBorder="1" applyAlignment="1" applyProtection="1">
      <alignment horizontal="center" vertical="center"/>
      <protection hidden="1"/>
    </xf>
    <xf numFmtId="4" fontId="7" fillId="0" borderId="19" xfId="0" applyNumberFormat="1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 applyProtection="1">
      <alignment horizontal="center"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4" fontId="7" fillId="0" borderId="5" xfId="0" applyNumberFormat="1" applyFont="1" applyBorder="1" applyAlignment="1" applyProtection="1">
      <alignment horizontal="center" vertical="center"/>
      <protection locked="0"/>
    </xf>
    <xf numFmtId="4" fontId="9" fillId="2" borderId="6" xfId="0" applyNumberFormat="1" applyFont="1" applyFill="1" applyBorder="1" applyAlignment="1" applyProtection="1">
      <alignment horizontal="center" vertical="center"/>
      <protection hidden="1"/>
    </xf>
    <xf numFmtId="4" fontId="7" fillId="0" borderId="7" xfId="0" applyNumberFormat="1" applyFont="1" applyFill="1" applyBorder="1" applyAlignment="1" applyProtection="1">
      <alignment horizontal="center" vertical="center"/>
      <protection hidden="1"/>
    </xf>
    <xf numFmtId="4" fontId="7" fillId="0" borderId="14" xfId="0" applyNumberFormat="1" applyFont="1" applyFill="1" applyBorder="1" applyAlignment="1" applyProtection="1">
      <alignment horizontal="center" vertical="center"/>
      <protection hidden="1"/>
    </xf>
    <xf numFmtId="4" fontId="7" fillId="0" borderId="10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view="pageBreakPreview" zoomScaleNormal="100" zoomScaleSheetLayoutView="100" workbookViewId="0">
      <selection activeCell="E9" sqref="E9"/>
    </sheetView>
  </sheetViews>
  <sheetFormatPr defaultRowHeight="15" x14ac:dyDescent="0.25"/>
  <cols>
    <col min="1" max="1" width="6" style="1" customWidth="1"/>
    <col min="2" max="2" width="8.85546875" style="1" customWidth="1"/>
    <col min="3" max="3" width="15.28515625" style="1" customWidth="1"/>
    <col min="4" max="4" width="8" style="1" customWidth="1"/>
    <col min="5" max="5" width="9.140625" style="1" customWidth="1"/>
    <col min="6" max="6" width="9" style="1" customWidth="1"/>
    <col min="7" max="8" width="7.85546875" style="1" customWidth="1"/>
    <col min="9" max="9" width="9" style="1" customWidth="1"/>
    <col min="10" max="11" width="9.28515625" style="1" customWidth="1"/>
    <col min="12" max="12" width="9.7109375" style="1" customWidth="1"/>
    <col min="13" max="15" width="10.7109375" style="1" customWidth="1"/>
    <col min="16" max="18" width="9.5703125" style="1" customWidth="1"/>
    <col min="19" max="20" width="8.5703125" style="1" customWidth="1"/>
    <col min="21" max="21" width="10.140625" style="1" customWidth="1"/>
    <col min="22" max="16384" width="9.140625" style="1"/>
  </cols>
  <sheetData>
    <row r="1" spans="1:21" x14ac:dyDescent="0.25">
      <c r="A1" s="3" t="s">
        <v>24</v>
      </c>
      <c r="B1" s="3"/>
    </row>
    <row r="2" spans="1:21" x14ac:dyDescent="0.25">
      <c r="U2" s="2"/>
    </row>
    <row r="3" spans="1:21" ht="81.75" thickBot="1" x14ac:dyDescent="0.3">
      <c r="A3" s="9" t="s">
        <v>0</v>
      </c>
      <c r="B3" s="8" t="s">
        <v>7</v>
      </c>
      <c r="C3" s="10" t="s">
        <v>1</v>
      </c>
      <c r="D3" s="7" t="s">
        <v>11</v>
      </c>
      <c r="E3" s="30" t="s">
        <v>12</v>
      </c>
      <c r="F3" s="41" t="s">
        <v>27</v>
      </c>
      <c r="G3" s="7" t="s">
        <v>13</v>
      </c>
      <c r="H3" s="30" t="s">
        <v>14</v>
      </c>
      <c r="I3" s="41" t="s">
        <v>28</v>
      </c>
      <c r="J3" s="7" t="s">
        <v>15</v>
      </c>
      <c r="K3" s="30" t="s">
        <v>16</v>
      </c>
      <c r="L3" s="41" t="s">
        <v>29</v>
      </c>
      <c r="M3" s="7" t="s">
        <v>10</v>
      </c>
      <c r="N3" s="30" t="s">
        <v>9</v>
      </c>
      <c r="O3" s="41" t="s">
        <v>30</v>
      </c>
      <c r="P3" s="7" t="s">
        <v>17</v>
      </c>
      <c r="Q3" s="30" t="s">
        <v>18</v>
      </c>
      <c r="R3" s="41" t="s">
        <v>31</v>
      </c>
      <c r="S3" s="7" t="s">
        <v>19</v>
      </c>
      <c r="T3" s="30" t="s">
        <v>20</v>
      </c>
      <c r="U3" s="30" t="s">
        <v>32</v>
      </c>
    </row>
    <row r="4" spans="1:21" ht="22.5" customHeight="1" thickTop="1" x14ac:dyDescent="0.25">
      <c r="A4" s="11">
        <v>1</v>
      </c>
      <c r="B4" s="22">
        <v>5272201</v>
      </c>
      <c r="C4" s="12" t="s">
        <v>2</v>
      </c>
      <c r="D4" s="42">
        <v>425</v>
      </c>
      <c r="E4" s="43">
        <v>756</v>
      </c>
      <c r="F4" s="44">
        <v>3.16</v>
      </c>
      <c r="G4" s="42">
        <v>127</v>
      </c>
      <c r="H4" s="43">
        <v>207</v>
      </c>
      <c r="I4" s="44">
        <v>0.68</v>
      </c>
      <c r="J4" s="42">
        <v>20</v>
      </c>
      <c r="K4" s="43">
        <v>53</v>
      </c>
      <c r="L4" s="44">
        <v>0.18</v>
      </c>
      <c r="M4" s="42">
        <v>131</v>
      </c>
      <c r="N4" s="43">
        <v>284</v>
      </c>
      <c r="O4" s="44">
        <v>2.0699999999999998</v>
      </c>
      <c r="P4" s="42">
        <v>28</v>
      </c>
      <c r="Q4" s="43">
        <v>44</v>
      </c>
      <c r="R4" s="44">
        <v>0.08</v>
      </c>
      <c r="S4" s="4">
        <f>IF(SUM(D4,G4,J4,M4,P4)=0,0,SUM(D4,G4,J4,M4,P4))</f>
        <v>731</v>
      </c>
      <c r="T4" s="31">
        <f>IF(SUM(E4,H4,K4,N4,Q4)=0,0,SUM(E4,H4,K4,N4,Q4))</f>
        <v>1344</v>
      </c>
      <c r="U4" s="32">
        <f>IF(SUM(F4,I4,L4,O4,R4)=0,0,ROUND(SUM(F4,I4,L4,O4,R4),2))</f>
        <v>6.17</v>
      </c>
    </row>
    <row r="5" spans="1:21" ht="22.5" customHeight="1" x14ac:dyDescent="0.25">
      <c r="A5" s="11">
        <v>2</v>
      </c>
      <c r="B5" s="22">
        <v>5272202</v>
      </c>
      <c r="C5" s="12" t="s">
        <v>3</v>
      </c>
      <c r="D5" s="42">
        <v>106</v>
      </c>
      <c r="E5" s="43">
        <v>230</v>
      </c>
      <c r="F5" s="44">
        <v>1.52</v>
      </c>
      <c r="G5" s="42">
        <v>323</v>
      </c>
      <c r="H5" s="43">
        <v>1302</v>
      </c>
      <c r="I5" s="44">
        <v>1.47</v>
      </c>
      <c r="J5" s="42">
        <v>50</v>
      </c>
      <c r="K5" s="43">
        <v>90</v>
      </c>
      <c r="L5" s="44">
        <v>0.46</v>
      </c>
      <c r="M5" s="42">
        <v>68</v>
      </c>
      <c r="N5" s="43">
        <v>137</v>
      </c>
      <c r="O5" s="44">
        <v>1.41</v>
      </c>
      <c r="P5" s="42">
        <v>5</v>
      </c>
      <c r="Q5" s="43">
        <v>120</v>
      </c>
      <c r="R5" s="44">
        <v>0.47</v>
      </c>
      <c r="S5" s="4">
        <f t="shared" ref="S5:S8" si="0">IF(SUM(D5,G5,J5,M5,P5)=0,0,SUM(D5,G5,J5,M5,P5))</f>
        <v>552</v>
      </c>
      <c r="T5" s="31">
        <f t="shared" ref="T5:T8" si="1">IF(SUM(E5,H5,K5,N5,Q5)=0,0,SUM(E5,H5,K5,N5,Q5))</f>
        <v>1879</v>
      </c>
      <c r="U5" s="32">
        <f t="shared" ref="U5:U8" si="2">IF(SUM(F5,I5,L5,O5,R5)=0,0,ROUND(SUM(F5,I5,L5,O5,R5),2))</f>
        <v>5.33</v>
      </c>
    </row>
    <row r="6" spans="1:21" ht="22.5" customHeight="1" x14ac:dyDescent="0.25">
      <c r="A6" s="11">
        <v>3</v>
      </c>
      <c r="B6" s="22">
        <v>5272203</v>
      </c>
      <c r="C6" s="12" t="s">
        <v>4</v>
      </c>
      <c r="D6" s="42">
        <v>195</v>
      </c>
      <c r="E6" s="43">
        <v>366</v>
      </c>
      <c r="F6" s="44">
        <v>2.09</v>
      </c>
      <c r="G6" s="42">
        <v>56</v>
      </c>
      <c r="H6" s="43">
        <v>89</v>
      </c>
      <c r="I6" s="44">
        <v>0.36</v>
      </c>
      <c r="J6" s="42">
        <v>233</v>
      </c>
      <c r="K6" s="43">
        <v>445</v>
      </c>
      <c r="L6" s="44">
        <v>2.64</v>
      </c>
      <c r="M6" s="42">
        <v>82</v>
      </c>
      <c r="N6" s="43">
        <v>141</v>
      </c>
      <c r="O6" s="44">
        <v>0.87</v>
      </c>
      <c r="P6" s="42">
        <v>7</v>
      </c>
      <c r="Q6" s="43">
        <v>7</v>
      </c>
      <c r="R6" s="44">
        <v>0.31</v>
      </c>
      <c r="S6" s="4">
        <f t="shared" si="0"/>
        <v>573</v>
      </c>
      <c r="T6" s="31">
        <f t="shared" si="1"/>
        <v>1048</v>
      </c>
      <c r="U6" s="32">
        <f t="shared" si="2"/>
        <v>6.27</v>
      </c>
    </row>
    <row r="7" spans="1:21" ht="22.5" customHeight="1" x14ac:dyDescent="0.25">
      <c r="A7" s="11">
        <v>4</v>
      </c>
      <c r="B7" s="22">
        <v>5272204</v>
      </c>
      <c r="C7" s="12" t="s">
        <v>5</v>
      </c>
      <c r="D7" s="42">
        <v>475</v>
      </c>
      <c r="E7" s="43">
        <v>875</v>
      </c>
      <c r="F7" s="44">
        <v>3.08</v>
      </c>
      <c r="G7" s="42">
        <v>1664</v>
      </c>
      <c r="H7" s="43">
        <v>2770</v>
      </c>
      <c r="I7" s="44">
        <v>4.37</v>
      </c>
      <c r="J7" s="42">
        <v>97</v>
      </c>
      <c r="K7" s="43">
        <v>225</v>
      </c>
      <c r="L7" s="44">
        <v>2.56</v>
      </c>
      <c r="M7" s="42">
        <v>182</v>
      </c>
      <c r="N7" s="43">
        <v>192</v>
      </c>
      <c r="O7" s="44">
        <v>1.5</v>
      </c>
      <c r="P7" s="42">
        <v>11</v>
      </c>
      <c r="Q7" s="43">
        <v>28</v>
      </c>
      <c r="R7" s="44">
        <v>0.43</v>
      </c>
      <c r="S7" s="4">
        <f t="shared" si="0"/>
        <v>2429</v>
      </c>
      <c r="T7" s="31">
        <f t="shared" si="1"/>
        <v>4090</v>
      </c>
      <c r="U7" s="32">
        <f t="shared" si="2"/>
        <v>11.94</v>
      </c>
    </row>
    <row r="8" spans="1:21" ht="22.5" customHeight="1" x14ac:dyDescent="0.25">
      <c r="A8" s="11">
        <v>5</v>
      </c>
      <c r="B8" s="22">
        <v>5272205</v>
      </c>
      <c r="C8" s="12" t="s">
        <v>6</v>
      </c>
      <c r="D8" s="42">
        <v>316</v>
      </c>
      <c r="E8" s="43">
        <v>566</v>
      </c>
      <c r="F8" s="44">
        <v>2.2799999999999998</v>
      </c>
      <c r="G8" s="42">
        <v>176</v>
      </c>
      <c r="H8" s="43">
        <v>209</v>
      </c>
      <c r="I8" s="44">
        <v>1.58</v>
      </c>
      <c r="J8" s="42">
        <v>79</v>
      </c>
      <c r="K8" s="43">
        <v>208</v>
      </c>
      <c r="L8" s="44">
        <v>0.79</v>
      </c>
      <c r="M8" s="42">
        <v>149</v>
      </c>
      <c r="N8" s="43">
        <v>222</v>
      </c>
      <c r="O8" s="44">
        <v>2.89</v>
      </c>
      <c r="P8" s="42">
        <v>17</v>
      </c>
      <c r="Q8" s="43">
        <v>23</v>
      </c>
      <c r="R8" s="44">
        <v>0.08</v>
      </c>
      <c r="S8" s="4">
        <f t="shared" si="0"/>
        <v>737</v>
      </c>
      <c r="T8" s="31">
        <f t="shared" si="1"/>
        <v>1228</v>
      </c>
      <c r="U8" s="32">
        <f t="shared" si="2"/>
        <v>7.62</v>
      </c>
    </row>
    <row r="9" spans="1:21" ht="24" customHeight="1" thickBot="1" x14ac:dyDescent="0.3">
      <c r="A9" s="13"/>
      <c r="B9" s="23">
        <v>5272</v>
      </c>
      <c r="C9" s="14" t="s">
        <v>26</v>
      </c>
      <c r="D9" s="5">
        <f>IF(SUM(D4:D8)=0,0,SUM(D4:D8))</f>
        <v>1517</v>
      </c>
      <c r="E9" s="33">
        <f t="shared" ref="E9:T9" si="3">IF(SUM(E4:E8)=0,0,SUM(E4:E8))</f>
        <v>2793</v>
      </c>
      <c r="F9" s="45">
        <f>IF(SUM(F4:F8)=0,0,ROUND(SUM(F4:F8),2))</f>
        <v>12.13</v>
      </c>
      <c r="G9" s="5">
        <f t="shared" si="3"/>
        <v>2346</v>
      </c>
      <c r="H9" s="33">
        <f t="shared" si="3"/>
        <v>4577</v>
      </c>
      <c r="I9" s="45">
        <f>IF(SUM(I4:I8)=0,0,ROUND(SUM(I4:I8),2))</f>
        <v>8.4600000000000009</v>
      </c>
      <c r="J9" s="5">
        <f t="shared" si="3"/>
        <v>479</v>
      </c>
      <c r="K9" s="33">
        <f t="shared" si="3"/>
        <v>1021</v>
      </c>
      <c r="L9" s="45">
        <f>IF(SUM(L4:L8)=0,0,ROUND(SUM(L4:L8),2))</f>
        <v>6.63</v>
      </c>
      <c r="M9" s="5">
        <f t="shared" si="3"/>
        <v>612</v>
      </c>
      <c r="N9" s="33">
        <f t="shared" si="3"/>
        <v>976</v>
      </c>
      <c r="O9" s="45">
        <f>IF(SUM(O4:O8)=0,0,ROUND(SUM(O4:O8),2))</f>
        <v>8.74</v>
      </c>
      <c r="P9" s="5">
        <f t="shared" si="3"/>
        <v>68</v>
      </c>
      <c r="Q9" s="33">
        <f t="shared" si="3"/>
        <v>222</v>
      </c>
      <c r="R9" s="45">
        <f>IF(SUM(R4:R8)=0,0,ROUND(SUM(R4:R8),2))</f>
        <v>1.37</v>
      </c>
      <c r="S9" s="5">
        <f t="shared" si="3"/>
        <v>5022</v>
      </c>
      <c r="T9" s="33">
        <f t="shared" si="3"/>
        <v>9589</v>
      </c>
      <c r="U9" s="34">
        <f>IF(SUM(U4:U8)=0,0,ROUND(SUM(U4:U8),2))</f>
        <v>37.33</v>
      </c>
    </row>
    <row r="10" spans="1:21" s="18" customFormat="1" ht="24" customHeight="1" thickTop="1" x14ac:dyDescent="0.25">
      <c r="A10" s="15"/>
      <c r="B10" s="24">
        <v>5272</v>
      </c>
      <c r="C10" s="16" t="s">
        <v>21</v>
      </c>
      <c r="D10" s="17">
        <v>1530</v>
      </c>
      <c r="E10" s="35">
        <v>3157</v>
      </c>
      <c r="F10" s="46">
        <v>9.2200000000000006</v>
      </c>
      <c r="G10" s="17">
        <v>1932</v>
      </c>
      <c r="H10" s="35">
        <v>4194</v>
      </c>
      <c r="I10" s="46">
        <v>8.2799999999999994</v>
      </c>
      <c r="J10" s="17">
        <v>375</v>
      </c>
      <c r="K10" s="35">
        <v>1032</v>
      </c>
      <c r="L10" s="46">
        <v>5.48</v>
      </c>
      <c r="M10" s="17">
        <v>744</v>
      </c>
      <c r="N10" s="35">
        <v>1522</v>
      </c>
      <c r="O10" s="46">
        <v>8.86</v>
      </c>
      <c r="P10" s="17">
        <v>64</v>
      </c>
      <c r="Q10" s="35">
        <v>137</v>
      </c>
      <c r="R10" s="46">
        <v>1.06</v>
      </c>
      <c r="S10" s="17">
        <f t="shared" ref="S10" si="4">IF(SUM(D10,G10,J10,M10,P10)=0,0,SUM(D10,G10,J10,M10,P10))</f>
        <v>4645</v>
      </c>
      <c r="T10" s="35">
        <f t="shared" ref="T10" si="5">IF(SUM(E10,H10,K10,N10,Q10)=0,0,SUM(E10,H10,K10,N10,Q10))</f>
        <v>10042</v>
      </c>
      <c r="U10" s="36">
        <f t="shared" ref="U10:U12" si="6">IF(SUM(F10,I10,L10,O10,R10)=0,0,ROUND(SUM(F10,I10,L10,O10,R10),2))</f>
        <v>32.9</v>
      </c>
    </row>
    <row r="11" spans="1:21" s="18" customFormat="1" ht="24" customHeight="1" x14ac:dyDescent="0.25">
      <c r="A11" s="26"/>
      <c r="B11" s="27">
        <v>5272</v>
      </c>
      <c r="C11" s="28" t="s">
        <v>22</v>
      </c>
      <c r="D11" s="29">
        <v>1258</v>
      </c>
      <c r="E11" s="37">
        <v>3141</v>
      </c>
      <c r="F11" s="47">
        <v>9.4600000000000009</v>
      </c>
      <c r="G11" s="29">
        <v>1479</v>
      </c>
      <c r="H11" s="37">
        <v>3541</v>
      </c>
      <c r="I11" s="47">
        <v>6.73</v>
      </c>
      <c r="J11" s="29">
        <v>326</v>
      </c>
      <c r="K11" s="37">
        <v>948</v>
      </c>
      <c r="L11" s="47">
        <v>4.99</v>
      </c>
      <c r="M11" s="29">
        <v>645</v>
      </c>
      <c r="N11" s="37">
        <v>1391</v>
      </c>
      <c r="O11" s="47">
        <v>7.89</v>
      </c>
      <c r="P11" s="29">
        <v>56</v>
      </c>
      <c r="Q11" s="37">
        <v>129</v>
      </c>
      <c r="R11" s="47">
        <v>1.05</v>
      </c>
      <c r="S11" s="29">
        <f t="shared" ref="S11:S12" si="7">IF(SUM(D11,G11,J11,M11,P11)=0,0,SUM(D11,G11,J11,M11,P11))</f>
        <v>3764</v>
      </c>
      <c r="T11" s="37">
        <f t="shared" ref="T11:T12" si="8">IF(SUM(E11,H11,K11,N11,Q11)=0,0,SUM(E11,H11,K11,N11,Q11))</f>
        <v>9150</v>
      </c>
      <c r="U11" s="38">
        <f t="shared" si="6"/>
        <v>30.12</v>
      </c>
    </row>
    <row r="12" spans="1:21" s="18" customFormat="1" ht="24" customHeight="1" thickBot="1" x14ac:dyDescent="0.3">
      <c r="A12" s="19"/>
      <c r="B12" s="25">
        <v>5272</v>
      </c>
      <c r="C12" s="20" t="s">
        <v>23</v>
      </c>
      <c r="D12" s="21">
        <v>841</v>
      </c>
      <c r="E12" s="39">
        <v>2600</v>
      </c>
      <c r="F12" s="48">
        <v>7.95</v>
      </c>
      <c r="G12" s="21">
        <v>1131</v>
      </c>
      <c r="H12" s="39">
        <v>3180</v>
      </c>
      <c r="I12" s="48">
        <v>5.98</v>
      </c>
      <c r="J12" s="21">
        <v>298</v>
      </c>
      <c r="K12" s="39">
        <v>769</v>
      </c>
      <c r="L12" s="48">
        <v>4.2</v>
      </c>
      <c r="M12" s="21">
        <v>533</v>
      </c>
      <c r="N12" s="39">
        <v>1310</v>
      </c>
      <c r="O12" s="48">
        <v>5.23</v>
      </c>
      <c r="P12" s="21">
        <v>1201</v>
      </c>
      <c r="Q12" s="39">
        <v>2896</v>
      </c>
      <c r="R12" s="48">
        <v>7.78</v>
      </c>
      <c r="S12" s="21">
        <f t="shared" si="7"/>
        <v>4004</v>
      </c>
      <c r="T12" s="39">
        <f t="shared" si="8"/>
        <v>10755</v>
      </c>
      <c r="U12" s="40">
        <f t="shared" si="6"/>
        <v>31.14</v>
      </c>
    </row>
    <row r="13" spans="1:21" ht="15.75" thickTop="1" x14ac:dyDescent="0.25">
      <c r="A13" s="6" t="s">
        <v>8</v>
      </c>
      <c r="B13" s="6" t="s">
        <v>25</v>
      </c>
      <c r="C13" s="6"/>
      <c r="D13" s="6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2025-02-23T14:55:19Z</dcterms:modified>
</cp:coreProperties>
</file>