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79DF01E5-E3CC-4018-B38F-E0E9FD078B74}" xr6:coauthVersionLast="47" xr6:coauthVersionMax="47" xr10:uidLastSave="{00000000-0000-0000-0000-000000000000}"/>
  <bookViews>
    <workbookView xWindow="10140" yWindow="0" windowWidth="10455" windowHeight="10905" tabRatio="746" xr2:uid="{00000000-000D-0000-FFFF-FFFF00000000}"/>
  </bookViews>
  <sheets>
    <sheet name="Penderita Diare" sheetId="87" r:id="rId1"/>
  </sheets>
  <definedNames>
    <definedName name="_xlnm.Print_Area" localSheetId="0">'Penderita Diare'!$A$1:$P$20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87" l="1"/>
  <c r="P13" i="87"/>
  <c r="P12" i="87"/>
  <c r="P8" i="87"/>
  <c r="P7" i="87"/>
  <c r="P6" i="87"/>
  <c r="P5" i="87"/>
  <c r="P4" i="87"/>
  <c r="F8" i="87" l="1"/>
  <c r="E8" i="87"/>
  <c r="F7" i="87"/>
  <c r="E7" i="87"/>
  <c r="F6" i="87"/>
  <c r="E6" i="87"/>
  <c r="F5" i="87"/>
  <c r="E5" i="87"/>
  <c r="F4" i="87"/>
  <c r="E4" i="87"/>
  <c r="O12" i="87" l="1"/>
  <c r="O13" i="87" l="1"/>
  <c r="O14" i="87" l="1"/>
  <c r="O8" i="87"/>
  <c r="O7" i="87"/>
  <c r="O6" i="87"/>
  <c r="O5" i="87"/>
  <c r="O4" i="87"/>
  <c r="D9" i="87" l="1"/>
  <c r="G9" i="87"/>
  <c r="H9" i="87"/>
  <c r="I9" i="87"/>
  <c r="J9" i="87"/>
  <c r="K9" i="87"/>
  <c r="L9" i="87"/>
  <c r="M9" i="87"/>
  <c r="C9" i="87"/>
  <c r="P9" i="87" l="1"/>
  <c r="O9" i="87"/>
  <c r="E9" i="87"/>
  <c r="F9" i="87"/>
</calcChain>
</file>

<file path=xl/sharedStrings.xml><?xml version="1.0" encoding="utf-8"?>
<sst xmlns="http://schemas.openxmlformats.org/spreadsheetml/2006/main" count="44" uniqueCount="34">
  <si>
    <t xml:space="preserve">Keterangan: </t>
  </si>
  <si>
    <t>Jumlah kasus adalah seluruh kasus yang ada di wilayah kerja puskesmas tersebut termasuk kasus yang ditemukan di RS</t>
  </si>
  <si>
    <t>KODE WILAYAH</t>
  </si>
  <si>
    <t>RASANAE BARAT</t>
  </si>
  <si>
    <t>RASANAE TIMUR</t>
  </si>
  <si>
    <t>ASAKOTA</t>
  </si>
  <si>
    <t>RABA</t>
  </si>
  <si>
    <t>MPUNDA</t>
  </si>
  <si>
    <t>TARGET PENEMUAN DIARE SEMUA UMUR</t>
  </si>
  <si>
    <t>TARGET PENEMUAN DIARE BALITA</t>
  </si>
  <si>
    <t>KASUS DIARE SEMUA UMUR DI LAYANI</t>
  </si>
  <si>
    <t>KASUS DIARE BALITA DI LAYANI</t>
  </si>
  <si>
    <t>KASUS DIARE SEMUA UMUR DAPAT ORALIT</t>
  </si>
  <si>
    <t>KASUS DIARE BALITA DAPAT ORALIT</t>
  </si>
  <si>
    <t>KASUS DIARE BALITA DAPAT ZINK</t>
  </si>
  <si>
    <t>KEMATIAN PDDK SEMUA UMUR
AKIBAT DIARE</t>
  </si>
  <si>
    <t>KEMATIAN BALITA
AKIBAT DIARE</t>
  </si>
  <si>
    <t>NAMA KECAMATAN</t>
  </si>
  <si>
    <t>SATUAN</t>
  </si>
  <si>
    <t>KASUS</t>
  </si>
  <si>
    <t xml:space="preserve">Persentase perkiraan jumlah kasus diare yang datang ke fasyankes besarnya sesuai dengan perkiraan daerah, namun jika tidak tersedia, </t>
  </si>
  <si>
    <t>KOTA BIMA 2019</t>
  </si>
  <si>
    <t>KOTA BIMA 2020</t>
  </si>
  <si>
    <t>JUMLAH PENDUDUK</t>
  </si>
  <si>
    <t>JUMLAH BALITA
( 0 - 59 Bln)</t>
  </si>
  <si>
    <t>maka menggunakan perkiraan 10% dari perkiraan jumlah penderita untuk semua umur dan 20% untuk balita.</t>
  </si>
  <si>
    <t>KOTA BIMA</t>
  </si>
  <si>
    <t>KOTA BIMA 2021</t>
  </si>
  <si>
    <t>KOTA BIMA 2022</t>
  </si>
  <si>
    <t>ANGKA KESAKITAN DIARE Per 1.000 Pddk BALITA</t>
  </si>
  <si>
    <t>ANGKA KESAKITAN DIARE Per 1.000 Pddk SEMUA UMUR</t>
  </si>
  <si>
    <t xml:space="preserve">Jumlah Kasus Diare yang dilayani dan Angka Kesakitan Diare di Kota Bima Tahun 2024 dirinci menurut Kelompok Umur per Kecamatan </t>
  </si>
  <si>
    <t>Sumber : Bidang P2PL, Dinas Kesehatan Kota Bima, Tahun 2025</t>
  </si>
  <si>
    <t>KOTA BIMA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</si>
</sst>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* #,##0.00_);_(* \(#,##0.00\);_(* &quot;-&quot;??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9">
    <xf numFmtId="0" fontId="0" fillId="0" borderId="0" xfId="0"/>
    <xf numFmtId="0" fontId="10" fillId="0" borderId="0" xfId="0" applyFont="1" applyAlignment="1">
      <alignment vertical="center" wrapText="1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>
      <alignment vertical="center"/>
    </xf>
    <xf numFmtId="3" fontId="6" fillId="5" borderId="0" xfId="0" applyNumberFormat="1" applyFont="1" applyFill="1" applyAlignment="1" applyProtection="1">
      <alignment vertical="center"/>
      <protection locked="0"/>
    </xf>
    <xf numFmtId="3" fontId="6" fillId="0" borderId="0" xfId="0" applyNumberFormat="1" applyFont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3" fontId="9" fillId="2" borderId="3" xfId="6" applyNumberFormat="1" applyFont="1" applyFill="1" applyBorder="1" applyAlignment="1" applyProtection="1">
      <alignment horizontal="center" vertical="center"/>
      <protection hidden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3" fontId="10" fillId="0" borderId="5" xfId="6" applyNumberFormat="1" applyFont="1" applyFill="1" applyBorder="1" applyAlignment="1" applyProtection="1">
      <alignment horizontal="center" vertical="center"/>
      <protection hidden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3" fontId="10" fillId="0" borderId="7" xfId="6" applyNumberFormat="1" applyFont="1" applyFill="1" applyBorder="1" applyAlignment="1" applyProtection="1">
      <alignment horizontal="center" vertical="center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4" fontId="10" fillId="0" borderId="1" xfId="6" applyNumberFormat="1" applyFont="1" applyFill="1" applyBorder="1" applyAlignment="1" applyProtection="1">
      <alignment horizontal="center" vertical="center"/>
      <protection locked="0"/>
    </xf>
    <xf numFmtId="4" fontId="9" fillId="2" borderId="4" xfId="6" applyNumberFormat="1" applyFont="1" applyFill="1" applyBorder="1" applyAlignment="1" applyProtection="1">
      <alignment horizontal="center" vertical="center"/>
      <protection hidden="1"/>
    </xf>
    <xf numFmtId="4" fontId="10" fillId="0" borderId="6" xfId="6" applyNumberFormat="1" applyFont="1" applyFill="1" applyBorder="1" applyAlignment="1" applyProtection="1">
      <alignment horizontal="center" vertical="center"/>
      <protection hidden="1"/>
    </xf>
    <xf numFmtId="4" fontId="10" fillId="0" borderId="10" xfId="6" applyNumberFormat="1" applyFont="1" applyFill="1" applyBorder="1" applyAlignment="1" applyProtection="1">
      <alignment horizontal="center" vertical="center"/>
      <protection hidden="1"/>
    </xf>
    <xf numFmtId="4" fontId="10" fillId="0" borderId="8" xfId="6" applyNumberFormat="1" applyFont="1" applyFill="1" applyBorder="1" applyAlignment="1" applyProtection="1">
      <alignment horizontal="center" vertical="center"/>
      <protection hidden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4" fontId="10" fillId="0" borderId="12" xfId="6" applyNumberFormat="1" applyFont="1" applyFill="1" applyBorder="1" applyAlignment="1" applyProtection="1">
      <alignment horizontal="center" vertical="center"/>
      <protection hidden="1"/>
    </xf>
    <xf numFmtId="3" fontId="10" fillId="0" borderId="2" xfId="0" applyNumberFormat="1" applyFont="1" applyBorder="1" applyAlignment="1">
      <alignment horizontal="center" vertical="center"/>
    </xf>
  </cellXfs>
  <cellStyles count="87">
    <cellStyle name="40% - Accent3 2" xfId="2" xr:uid="{00000000-0005-0000-0000-000000000000}"/>
    <cellStyle name="40% - Accent6 2" xfId="3" xr:uid="{00000000-0005-0000-0000-000001000000}"/>
    <cellStyle name="Comma [0] 2" xfId="6" xr:uid="{00000000-0005-0000-0000-000002000000}"/>
    <cellStyle name="Comma [0] 2 2" xfId="7" xr:uid="{00000000-0005-0000-0000-000003000000}"/>
    <cellStyle name="Comma [0] 2 2 2" xfId="8" xr:uid="{00000000-0005-0000-0000-000004000000}"/>
    <cellStyle name="Comma [0] 2 3" xfId="9" xr:uid="{00000000-0005-0000-0000-000005000000}"/>
    <cellStyle name="Comma [0] 3" xfId="10" xr:uid="{00000000-0005-0000-0000-000006000000}"/>
    <cellStyle name="Comma [0] 3 2" xfId="11" xr:uid="{00000000-0005-0000-0000-000007000000}"/>
    <cellStyle name="Comma [0] 4" xfId="12" xr:uid="{00000000-0005-0000-0000-000008000000}"/>
    <cellStyle name="Comma [0] 4 2" xfId="13" xr:uid="{00000000-0005-0000-0000-000009000000}"/>
    <cellStyle name="Comma [0] 4 3" xfId="14" xr:uid="{00000000-0005-0000-0000-00000A000000}"/>
    <cellStyle name="Comma [0] 5" xfId="15" xr:uid="{00000000-0005-0000-0000-00000B000000}"/>
    <cellStyle name="Comma [0] 5 2" xfId="16" xr:uid="{00000000-0005-0000-0000-00000C000000}"/>
    <cellStyle name="Comma [0] 6" xfId="17" xr:uid="{00000000-0005-0000-0000-00000D000000}"/>
    <cellStyle name="Comma [0] 7" xfId="18" xr:uid="{00000000-0005-0000-0000-00000E000000}"/>
    <cellStyle name="Comma [0] 8" xfId="5" xr:uid="{00000000-0005-0000-0000-00000F000000}"/>
    <cellStyle name="Comma 10" xfId="19" xr:uid="{00000000-0005-0000-0000-000010000000}"/>
    <cellStyle name="Comma 10 2" xfId="20" xr:uid="{00000000-0005-0000-0000-000011000000}"/>
    <cellStyle name="Comma 11" xfId="21" xr:uid="{00000000-0005-0000-0000-000012000000}"/>
    <cellStyle name="Comma 11 2" xfId="22" xr:uid="{00000000-0005-0000-0000-000013000000}"/>
    <cellStyle name="Comma 12" xfId="23" xr:uid="{00000000-0005-0000-0000-000014000000}"/>
    <cellStyle name="Comma 12 2" xfId="24" xr:uid="{00000000-0005-0000-0000-000015000000}"/>
    <cellStyle name="Comma 13" xfId="25" xr:uid="{00000000-0005-0000-0000-000016000000}"/>
    <cellStyle name="Comma 13 2" xfId="26" xr:uid="{00000000-0005-0000-0000-000017000000}"/>
    <cellStyle name="Comma 14" xfId="27" xr:uid="{00000000-0005-0000-0000-000018000000}"/>
    <cellStyle name="Comma 14 2" xfId="28" xr:uid="{00000000-0005-0000-0000-000019000000}"/>
    <cellStyle name="Comma 15" xfId="29" xr:uid="{00000000-0005-0000-0000-00001A000000}"/>
    <cellStyle name="Comma 15 2" xfId="30" xr:uid="{00000000-0005-0000-0000-00001B000000}"/>
    <cellStyle name="Comma 16" xfId="31" xr:uid="{00000000-0005-0000-0000-00001C000000}"/>
    <cellStyle name="Comma 16 2" xfId="32" xr:uid="{00000000-0005-0000-0000-00001D000000}"/>
    <cellStyle name="Comma 17" xfId="33" xr:uid="{00000000-0005-0000-0000-00001E000000}"/>
    <cellStyle name="Comma 17 2" xfId="34" xr:uid="{00000000-0005-0000-0000-00001F000000}"/>
    <cellStyle name="Comma 18" xfId="35" xr:uid="{00000000-0005-0000-0000-000020000000}"/>
    <cellStyle name="Comma 18 2" xfId="36" xr:uid="{00000000-0005-0000-0000-000021000000}"/>
    <cellStyle name="Comma 19" xfId="37" xr:uid="{00000000-0005-0000-0000-000022000000}"/>
    <cellStyle name="Comma 19 2" xfId="38" xr:uid="{00000000-0005-0000-0000-000023000000}"/>
    <cellStyle name="Comma 2" xfId="39" xr:uid="{00000000-0005-0000-0000-000024000000}"/>
    <cellStyle name="Comma 2 2" xfId="40" xr:uid="{00000000-0005-0000-0000-000025000000}"/>
    <cellStyle name="Comma 2 2 2" xfId="41" xr:uid="{00000000-0005-0000-0000-000026000000}"/>
    <cellStyle name="Comma 2 3" xfId="42" xr:uid="{00000000-0005-0000-0000-000027000000}"/>
    <cellStyle name="Comma 20" xfId="43" xr:uid="{00000000-0005-0000-0000-000028000000}"/>
    <cellStyle name="Comma 20 2" xfId="44" xr:uid="{00000000-0005-0000-0000-000029000000}"/>
    <cellStyle name="Comma 20 3" xfId="45" xr:uid="{00000000-0005-0000-0000-00002A000000}"/>
    <cellStyle name="Comma 21" xfId="46" xr:uid="{00000000-0005-0000-0000-00002B000000}"/>
    <cellStyle name="Comma 21 2" xfId="47" xr:uid="{00000000-0005-0000-0000-00002C000000}"/>
    <cellStyle name="Comma 21 3" xfId="48" xr:uid="{00000000-0005-0000-0000-00002D000000}"/>
    <cellStyle name="Comma 22" xfId="49" xr:uid="{00000000-0005-0000-0000-00002E000000}"/>
    <cellStyle name="Comma 22 2" xfId="50" xr:uid="{00000000-0005-0000-0000-00002F000000}"/>
    <cellStyle name="Comma 22 3" xfId="51" xr:uid="{00000000-0005-0000-0000-000030000000}"/>
    <cellStyle name="Comma 23" xfId="52" xr:uid="{00000000-0005-0000-0000-000031000000}"/>
    <cellStyle name="Comma 23 2" xfId="53" xr:uid="{00000000-0005-0000-0000-000032000000}"/>
    <cellStyle name="Comma 24" xfId="54" xr:uid="{00000000-0005-0000-0000-000033000000}"/>
    <cellStyle name="Comma 24 2" xfId="55" xr:uid="{00000000-0005-0000-0000-000034000000}"/>
    <cellStyle name="Comma 25" xfId="56" xr:uid="{00000000-0005-0000-0000-000035000000}"/>
    <cellStyle name="Comma 26" xfId="57" xr:uid="{00000000-0005-0000-0000-000036000000}"/>
    <cellStyle name="Comma 27" xfId="4" xr:uid="{00000000-0005-0000-0000-000037000000}"/>
    <cellStyle name="Comma 3" xfId="58" xr:uid="{00000000-0005-0000-0000-000038000000}"/>
    <cellStyle name="Comma 3 2" xfId="59" xr:uid="{00000000-0005-0000-0000-000039000000}"/>
    <cellStyle name="Comma 4" xfId="60" xr:uid="{00000000-0005-0000-0000-00003A000000}"/>
    <cellStyle name="Comma 4 2" xfId="61" xr:uid="{00000000-0005-0000-0000-00003B000000}"/>
    <cellStyle name="Comma 5" xfId="62" xr:uid="{00000000-0005-0000-0000-00003C000000}"/>
    <cellStyle name="Comma 5 2" xfId="63" xr:uid="{00000000-0005-0000-0000-00003D000000}"/>
    <cellStyle name="Comma 6" xfId="64" xr:uid="{00000000-0005-0000-0000-00003E000000}"/>
    <cellStyle name="Comma 6 2" xfId="65" xr:uid="{00000000-0005-0000-0000-00003F000000}"/>
    <cellStyle name="Comma 7" xfId="66" xr:uid="{00000000-0005-0000-0000-000040000000}"/>
    <cellStyle name="Comma 7 2" xfId="67" xr:uid="{00000000-0005-0000-0000-000041000000}"/>
    <cellStyle name="Comma 8" xfId="68" xr:uid="{00000000-0005-0000-0000-000042000000}"/>
    <cellStyle name="Comma 8 2" xfId="69" xr:uid="{00000000-0005-0000-0000-000043000000}"/>
    <cellStyle name="Comma 9" xfId="70" xr:uid="{00000000-0005-0000-0000-000044000000}"/>
    <cellStyle name="Comma 9 2" xfId="71" xr:uid="{00000000-0005-0000-0000-000045000000}"/>
    <cellStyle name="Currency [0] 2" xfId="73" xr:uid="{00000000-0005-0000-0000-000046000000}"/>
    <cellStyle name="Currency [0] 3" xfId="72" xr:uid="{00000000-0005-0000-0000-000047000000}"/>
    <cellStyle name="Excel Built-in Comma" xfId="74" xr:uid="{00000000-0005-0000-0000-000048000000}"/>
    <cellStyle name="Excel Built-in Normal" xfId="75" xr:uid="{00000000-0005-0000-0000-000049000000}"/>
    <cellStyle name="Millares [0]_Well Timing" xfId="76" xr:uid="{00000000-0005-0000-0000-00004A000000}"/>
    <cellStyle name="Millares_Well Timing" xfId="77" xr:uid="{00000000-0005-0000-0000-00004B000000}"/>
    <cellStyle name="Moneda [0]_Well Timing" xfId="78" xr:uid="{00000000-0005-0000-0000-00004C000000}"/>
    <cellStyle name="Moneda_Well Timing" xfId="79" xr:uid="{00000000-0005-0000-0000-00004D000000}"/>
    <cellStyle name="Normal" xfId="0" builtinId="0"/>
    <cellStyle name="Normal 2" xfId="80" xr:uid="{00000000-0005-0000-0000-00004F000000}"/>
    <cellStyle name="Normal 3" xfId="81" xr:uid="{00000000-0005-0000-0000-000050000000}"/>
    <cellStyle name="Normal 3 2" xfId="82" xr:uid="{00000000-0005-0000-0000-000051000000}"/>
    <cellStyle name="Normal 4" xfId="83" xr:uid="{00000000-0005-0000-0000-000052000000}"/>
    <cellStyle name="Normal 5" xfId="1" xr:uid="{00000000-0005-0000-0000-000053000000}"/>
    <cellStyle name="Percent 2" xfId="85" xr:uid="{00000000-0005-0000-0000-000054000000}"/>
    <cellStyle name="Percent 2 2" xfId="86" xr:uid="{00000000-0005-0000-0000-000055000000}"/>
    <cellStyle name="Percent 3" xfId="84" xr:uid="{00000000-0005-0000-0000-00005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3"/>
  <sheetViews>
    <sheetView tabSelected="1" view="pageBreakPreview" zoomScaleNormal="100" zoomScaleSheetLayoutView="100" workbookViewId="0">
      <selection activeCell="C4" sqref="C4:C8"/>
    </sheetView>
  </sheetViews>
  <sheetFormatPr defaultRowHeight="12.75" x14ac:dyDescent="0.25"/>
  <cols>
    <col min="1" max="1" width="8.42578125" style="14" customWidth="1"/>
    <col min="2" max="2" width="14.7109375" style="14" customWidth="1"/>
    <col min="3" max="13" width="11.5703125" style="14" customWidth="1"/>
    <col min="14" max="14" width="9.140625" style="14" customWidth="1"/>
    <col min="15" max="16" width="15" style="14" customWidth="1"/>
    <col min="17" max="17" width="9.85546875" style="14" customWidth="1"/>
    <col min="18" max="16384" width="9.140625" style="14"/>
  </cols>
  <sheetData>
    <row r="1" spans="1:28" ht="15" x14ac:dyDescent="0.25">
      <c r="A1" s="13" t="s">
        <v>31</v>
      </c>
    </row>
    <row r="2" spans="1:28" x14ac:dyDescent="0.25">
      <c r="M2" s="15"/>
      <c r="N2" s="15"/>
    </row>
    <row r="3" spans="1:28" ht="51.75" thickBot="1" x14ac:dyDescent="0.3">
      <c r="A3" s="23" t="s">
        <v>2</v>
      </c>
      <c r="B3" s="23" t="s">
        <v>17</v>
      </c>
      <c r="C3" s="23" t="s">
        <v>23</v>
      </c>
      <c r="D3" s="23" t="s">
        <v>24</v>
      </c>
      <c r="E3" s="23" t="s">
        <v>8</v>
      </c>
      <c r="F3" s="23" t="s">
        <v>9</v>
      </c>
      <c r="G3" s="23" t="s">
        <v>10</v>
      </c>
      <c r="H3" s="23" t="s">
        <v>11</v>
      </c>
      <c r="I3" s="23" t="s">
        <v>12</v>
      </c>
      <c r="J3" s="23" t="s">
        <v>13</v>
      </c>
      <c r="K3" s="23" t="s">
        <v>14</v>
      </c>
      <c r="L3" s="23" t="s">
        <v>15</v>
      </c>
      <c r="M3" s="23" t="s">
        <v>16</v>
      </c>
      <c r="N3" s="23" t="s">
        <v>18</v>
      </c>
      <c r="O3" s="24" t="s">
        <v>30</v>
      </c>
      <c r="P3" s="24" t="s">
        <v>29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20.25" customHeight="1" thickTop="1" x14ac:dyDescent="0.25">
      <c r="A4" s="25">
        <v>527201</v>
      </c>
      <c r="B4" s="26" t="s">
        <v>3</v>
      </c>
      <c r="C4" s="11">
        <v>31299</v>
      </c>
      <c r="D4" s="48">
        <v>2910</v>
      </c>
      <c r="E4" s="12">
        <f>IF(SUM(C4)=0,0,ROUND((10%*270/1000*C4),0))</f>
        <v>845</v>
      </c>
      <c r="F4" s="12">
        <f>IF(SUM(D4)=0,0,ROUND((20%*843/1000*D4),0))</f>
        <v>491</v>
      </c>
      <c r="G4" s="11">
        <v>275</v>
      </c>
      <c r="H4" s="11">
        <v>191</v>
      </c>
      <c r="I4" s="11">
        <v>275</v>
      </c>
      <c r="J4" s="11">
        <v>191</v>
      </c>
      <c r="K4" s="11">
        <v>191</v>
      </c>
      <c r="L4" s="11">
        <v>0</v>
      </c>
      <c r="M4" s="11">
        <v>0</v>
      </c>
      <c r="N4" s="11" t="s">
        <v>19</v>
      </c>
      <c r="O4" s="39">
        <f>IF(OR(SUM(G4)=0,SUM(C4)=0),0,ROUND((SUM(G4)/C4*1000),2))</f>
        <v>8.7899999999999991</v>
      </c>
      <c r="P4" s="39">
        <f>IF(OR(SUM(H4)=0,SUM(C4)=0),0,ROUND((SUM(H4)/C4*1000),2))</f>
        <v>6.1</v>
      </c>
      <c r="Q4" s="2"/>
      <c r="R4" s="3"/>
      <c r="S4" s="2"/>
      <c r="T4" s="3"/>
      <c r="U4" s="2"/>
      <c r="V4" s="4"/>
      <c r="W4" s="2"/>
      <c r="X4" s="4"/>
      <c r="Y4" s="2"/>
      <c r="Z4" s="4"/>
      <c r="AA4" s="5"/>
      <c r="AB4" s="6"/>
    </row>
    <row r="5" spans="1:28" ht="20.25" customHeight="1" x14ac:dyDescent="0.25">
      <c r="A5" s="25">
        <v>527202</v>
      </c>
      <c r="B5" s="26" t="s">
        <v>4</v>
      </c>
      <c r="C5" s="11">
        <v>18392</v>
      </c>
      <c r="D5" s="48">
        <v>1708</v>
      </c>
      <c r="E5" s="12">
        <f t="shared" ref="E5:E8" si="0">IF(SUM(C5)=0,0,ROUND((10%*270/1000*C5),0))</f>
        <v>497</v>
      </c>
      <c r="F5" s="12">
        <f t="shared" ref="F5:F8" si="1">IF(SUM(D5)=0,0,ROUND((20%*843/1000*D5),0))</f>
        <v>288</v>
      </c>
      <c r="G5" s="11">
        <v>480</v>
      </c>
      <c r="H5" s="11">
        <v>300</v>
      </c>
      <c r="I5" s="11">
        <v>480</v>
      </c>
      <c r="J5" s="11">
        <v>300</v>
      </c>
      <c r="K5" s="11">
        <v>300</v>
      </c>
      <c r="L5" s="11">
        <v>0</v>
      </c>
      <c r="M5" s="11">
        <v>0</v>
      </c>
      <c r="N5" s="11" t="s">
        <v>19</v>
      </c>
      <c r="O5" s="39">
        <f t="shared" ref="O5:O14" si="2">IF(OR(SUM(G5)=0,SUM(C5)=0),0,ROUND((SUM(G5)/C5*1000),2))</f>
        <v>26.1</v>
      </c>
      <c r="P5" s="39">
        <f t="shared" ref="P5:P14" si="3">IF(OR(SUM(H5)=0,SUM(C5)=0),0,ROUND((SUM(H5)/C5*1000),2))</f>
        <v>16.309999999999999</v>
      </c>
      <c r="Q5" s="2"/>
      <c r="R5" s="3"/>
      <c r="S5" s="2"/>
      <c r="T5" s="3"/>
      <c r="U5" s="2"/>
      <c r="V5" s="4"/>
      <c r="W5" s="2"/>
      <c r="X5" s="4"/>
      <c r="Y5" s="2"/>
      <c r="Z5" s="4"/>
      <c r="AA5" s="5"/>
      <c r="AB5" s="6"/>
    </row>
    <row r="6" spans="1:28" ht="20.25" customHeight="1" x14ac:dyDescent="0.25">
      <c r="A6" s="25">
        <v>527203</v>
      </c>
      <c r="B6" s="26" t="s">
        <v>5</v>
      </c>
      <c r="C6" s="11">
        <v>37251</v>
      </c>
      <c r="D6" s="48">
        <v>1465</v>
      </c>
      <c r="E6" s="12">
        <f t="shared" si="0"/>
        <v>1006</v>
      </c>
      <c r="F6" s="12">
        <f t="shared" si="1"/>
        <v>247</v>
      </c>
      <c r="G6" s="11">
        <v>857</v>
      </c>
      <c r="H6" s="11">
        <v>475</v>
      </c>
      <c r="I6" s="11">
        <v>857</v>
      </c>
      <c r="J6" s="11">
        <v>475</v>
      </c>
      <c r="K6" s="11">
        <v>475</v>
      </c>
      <c r="L6" s="11">
        <v>0</v>
      </c>
      <c r="M6" s="11">
        <v>0</v>
      </c>
      <c r="N6" s="11" t="s">
        <v>19</v>
      </c>
      <c r="O6" s="39">
        <f t="shared" si="2"/>
        <v>23.01</v>
      </c>
      <c r="P6" s="39">
        <f t="shared" si="3"/>
        <v>12.75</v>
      </c>
      <c r="Q6" s="2"/>
      <c r="R6" s="3"/>
      <c r="S6" s="2"/>
      <c r="T6" s="3"/>
      <c r="U6" s="2"/>
      <c r="V6" s="4"/>
      <c r="W6" s="2"/>
      <c r="X6" s="4"/>
      <c r="Y6" s="2"/>
      <c r="Z6" s="4"/>
      <c r="AA6" s="5"/>
      <c r="AB6" s="6"/>
    </row>
    <row r="7" spans="1:28" ht="20.25" customHeight="1" x14ac:dyDescent="0.25">
      <c r="A7" s="25">
        <v>527204</v>
      </c>
      <c r="B7" s="26" t="s">
        <v>6</v>
      </c>
      <c r="C7" s="11">
        <v>42176</v>
      </c>
      <c r="D7" s="48">
        <v>3922</v>
      </c>
      <c r="E7" s="12">
        <f t="shared" si="0"/>
        <v>1139</v>
      </c>
      <c r="F7" s="12">
        <f t="shared" si="1"/>
        <v>661</v>
      </c>
      <c r="G7" s="11">
        <v>678</v>
      </c>
      <c r="H7" s="11">
        <v>394</v>
      </c>
      <c r="I7" s="11">
        <v>678</v>
      </c>
      <c r="J7" s="11">
        <v>394</v>
      </c>
      <c r="K7" s="11">
        <v>394</v>
      </c>
      <c r="L7" s="11">
        <v>0</v>
      </c>
      <c r="M7" s="11">
        <v>0</v>
      </c>
      <c r="N7" s="11" t="s">
        <v>19</v>
      </c>
      <c r="O7" s="39">
        <f t="shared" si="2"/>
        <v>16.079999999999998</v>
      </c>
      <c r="P7" s="39">
        <f t="shared" si="3"/>
        <v>9.34</v>
      </c>
      <c r="Q7" s="2"/>
      <c r="R7" s="3"/>
      <c r="S7" s="2"/>
      <c r="T7" s="3"/>
      <c r="U7" s="2"/>
      <c r="V7" s="4"/>
      <c r="W7" s="2"/>
      <c r="X7" s="4"/>
      <c r="Y7" s="2"/>
      <c r="Z7" s="4"/>
      <c r="AA7" s="5"/>
      <c r="AB7" s="6"/>
    </row>
    <row r="8" spans="1:28" ht="20.25" customHeight="1" x14ac:dyDescent="0.25">
      <c r="A8" s="25">
        <v>527205</v>
      </c>
      <c r="B8" s="26" t="s">
        <v>7</v>
      </c>
      <c r="C8" s="11">
        <v>34486</v>
      </c>
      <c r="D8" s="48">
        <v>3207</v>
      </c>
      <c r="E8" s="12">
        <f t="shared" si="0"/>
        <v>931</v>
      </c>
      <c r="F8" s="12">
        <f t="shared" si="1"/>
        <v>541</v>
      </c>
      <c r="G8" s="11">
        <v>757</v>
      </c>
      <c r="H8" s="11">
        <v>336</v>
      </c>
      <c r="I8" s="11">
        <v>757</v>
      </c>
      <c r="J8" s="11">
        <v>336</v>
      </c>
      <c r="K8" s="11">
        <v>336</v>
      </c>
      <c r="L8" s="11">
        <v>0</v>
      </c>
      <c r="M8" s="11">
        <v>0</v>
      </c>
      <c r="N8" s="11" t="s">
        <v>19</v>
      </c>
      <c r="O8" s="39">
        <f t="shared" si="2"/>
        <v>21.95</v>
      </c>
      <c r="P8" s="39">
        <f t="shared" si="3"/>
        <v>9.74</v>
      </c>
      <c r="Q8" s="2"/>
      <c r="R8" s="3"/>
      <c r="S8" s="2"/>
      <c r="T8" s="3"/>
      <c r="U8" s="2"/>
      <c r="V8" s="4"/>
      <c r="W8" s="2"/>
      <c r="X8" s="4"/>
      <c r="Y8" s="2"/>
      <c r="Z8" s="4"/>
      <c r="AA8" s="5"/>
      <c r="AB8" s="6"/>
    </row>
    <row r="9" spans="1:28" ht="24.75" customHeight="1" thickBot="1" x14ac:dyDescent="0.3">
      <c r="A9" s="27">
        <v>5272</v>
      </c>
      <c r="B9" s="28" t="s">
        <v>26</v>
      </c>
      <c r="C9" s="29">
        <f>IF(SUM(C4:C8)=0,0,SUM(C4:C8))</f>
        <v>163604</v>
      </c>
      <c r="D9" s="29">
        <f t="shared" ref="D9:M9" si="4">IF(SUM(D4:D8)=0,0,SUM(D4:D8))</f>
        <v>13212</v>
      </c>
      <c r="E9" s="29">
        <f t="shared" si="4"/>
        <v>4418</v>
      </c>
      <c r="F9" s="29">
        <f t="shared" si="4"/>
        <v>2228</v>
      </c>
      <c r="G9" s="29">
        <f t="shared" si="4"/>
        <v>3047</v>
      </c>
      <c r="H9" s="29">
        <f t="shared" si="4"/>
        <v>1696</v>
      </c>
      <c r="I9" s="29">
        <f t="shared" si="4"/>
        <v>3047</v>
      </c>
      <c r="J9" s="29">
        <f t="shared" si="4"/>
        <v>1696</v>
      </c>
      <c r="K9" s="29">
        <f t="shared" si="4"/>
        <v>1696</v>
      </c>
      <c r="L9" s="29">
        <f t="shared" si="4"/>
        <v>0</v>
      </c>
      <c r="M9" s="29">
        <f t="shared" si="4"/>
        <v>0</v>
      </c>
      <c r="N9" s="29" t="s">
        <v>19</v>
      </c>
      <c r="O9" s="40">
        <f>IF(OR(SUM(G9)=0,SUM(C9)=0),0,ROUND((SUM(G9)/C9*1000),2))</f>
        <v>18.62</v>
      </c>
      <c r="P9" s="40">
        <f t="shared" si="3"/>
        <v>10.37</v>
      </c>
      <c r="Q9" s="7"/>
      <c r="R9" s="8"/>
      <c r="S9" s="7"/>
      <c r="T9" s="8"/>
      <c r="U9" s="7"/>
      <c r="V9" s="9"/>
      <c r="W9" s="7"/>
      <c r="X9" s="9"/>
      <c r="Y9" s="7"/>
      <c r="Z9" s="9"/>
      <c r="AA9" s="7"/>
      <c r="AB9" s="10"/>
    </row>
    <row r="10" spans="1:28" ht="20.100000000000001" customHeight="1" thickTop="1" x14ac:dyDescent="0.25">
      <c r="A10" s="30">
        <v>5272</v>
      </c>
      <c r="B10" s="31" t="s">
        <v>33</v>
      </c>
      <c r="C10" s="32">
        <v>161577</v>
      </c>
      <c r="D10" s="32">
        <v>19178</v>
      </c>
      <c r="E10" s="32">
        <v>4361</v>
      </c>
      <c r="F10" s="32">
        <v>3233</v>
      </c>
      <c r="G10" s="32">
        <v>3579</v>
      </c>
      <c r="H10" s="32">
        <v>1914</v>
      </c>
      <c r="I10" s="32">
        <v>3579</v>
      </c>
      <c r="J10" s="32">
        <v>1914</v>
      </c>
      <c r="K10" s="32">
        <v>1914</v>
      </c>
      <c r="L10" s="32">
        <v>0</v>
      </c>
      <c r="M10" s="32">
        <v>0</v>
      </c>
      <c r="N10" s="32" t="s">
        <v>19</v>
      </c>
      <c r="O10" s="41">
        <v>22.15</v>
      </c>
      <c r="P10" s="41">
        <v>11.85</v>
      </c>
      <c r="Q10" s="7"/>
      <c r="R10" s="8"/>
      <c r="S10" s="7"/>
      <c r="T10" s="8"/>
      <c r="U10" s="7"/>
      <c r="V10" s="9"/>
      <c r="W10" s="7"/>
      <c r="X10" s="9"/>
      <c r="Y10" s="7"/>
      <c r="Z10" s="9"/>
      <c r="AA10" s="7"/>
      <c r="AB10" s="10"/>
    </row>
    <row r="11" spans="1:28" ht="20.100000000000001" customHeight="1" x14ac:dyDescent="0.25">
      <c r="A11" s="44">
        <v>5272</v>
      </c>
      <c r="B11" s="45" t="s">
        <v>28</v>
      </c>
      <c r="C11" s="46">
        <v>157851</v>
      </c>
      <c r="D11" s="46">
        <v>16217</v>
      </c>
      <c r="E11" s="46">
        <v>8524</v>
      </c>
      <c r="F11" s="46">
        <v>4101</v>
      </c>
      <c r="G11" s="46">
        <v>2904</v>
      </c>
      <c r="H11" s="46">
        <v>1687</v>
      </c>
      <c r="I11" s="46">
        <v>2904</v>
      </c>
      <c r="J11" s="46">
        <v>1666</v>
      </c>
      <c r="K11" s="46">
        <v>1666</v>
      </c>
      <c r="L11" s="46">
        <v>0</v>
      </c>
      <c r="M11" s="46">
        <v>0</v>
      </c>
      <c r="N11" s="46" t="s">
        <v>19</v>
      </c>
      <c r="O11" s="47">
        <v>18.399999999999999</v>
      </c>
      <c r="P11" s="47">
        <v>10.69</v>
      </c>
      <c r="Q11" s="7"/>
      <c r="R11" s="8"/>
      <c r="S11" s="7"/>
      <c r="T11" s="8"/>
      <c r="U11" s="7"/>
      <c r="V11" s="9"/>
      <c r="W11" s="7"/>
      <c r="X11" s="9"/>
      <c r="Y11" s="7"/>
      <c r="Z11" s="9"/>
      <c r="AA11" s="7"/>
      <c r="AB11" s="10"/>
    </row>
    <row r="12" spans="1:28" ht="20.100000000000001" customHeight="1" x14ac:dyDescent="0.25">
      <c r="A12" s="36">
        <v>5272</v>
      </c>
      <c r="B12" s="37" t="s">
        <v>27</v>
      </c>
      <c r="C12" s="38">
        <v>155519</v>
      </c>
      <c r="D12" s="38">
        <v>16632</v>
      </c>
      <c r="E12" s="38">
        <v>4198</v>
      </c>
      <c r="F12" s="38">
        <v>2804</v>
      </c>
      <c r="G12" s="38">
        <v>2175</v>
      </c>
      <c r="H12" s="38">
        <v>1424</v>
      </c>
      <c r="I12" s="38">
        <v>2175</v>
      </c>
      <c r="J12" s="38">
        <v>1493</v>
      </c>
      <c r="K12" s="38">
        <v>1493</v>
      </c>
      <c r="L12" s="38">
        <v>0</v>
      </c>
      <c r="M12" s="38">
        <v>0</v>
      </c>
      <c r="N12" s="38" t="s">
        <v>19</v>
      </c>
      <c r="O12" s="42">
        <f t="shared" si="2"/>
        <v>13.99</v>
      </c>
      <c r="P12" s="42">
        <f t="shared" si="3"/>
        <v>9.16</v>
      </c>
      <c r="Q12" s="7"/>
      <c r="R12" s="8"/>
      <c r="S12" s="7"/>
      <c r="T12" s="8"/>
      <c r="U12" s="7"/>
      <c r="V12" s="9"/>
      <c r="W12" s="7"/>
      <c r="X12" s="9"/>
      <c r="Y12" s="7"/>
      <c r="Z12" s="9"/>
      <c r="AA12" s="7"/>
      <c r="AB12" s="10"/>
    </row>
    <row r="13" spans="1:28" ht="20.100000000000001" customHeight="1" x14ac:dyDescent="0.25">
      <c r="A13" s="36">
        <v>5272</v>
      </c>
      <c r="B13" s="37" t="s">
        <v>22</v>
      </c>
      <c r="C13" s="38">
        <v>152941</v>
      </c>
      <c r="D13" s="38">
        <v>16049</v>
      </c>
      <c r="E13" s="38">
        <v>9102</v>
      </c>
      <c r="F13" s="38">
        <v>4262</v>
      </c>
      <c r="G13" s="38">
        <v>3700</v>
      </c>
      <c r="H13" s="38">
        <v>1855</v>
      </c>
      <c r="I13" s="38">
        <v>3108</v>
      </c>
      <c r="J13" s="38">
        <v>1855</v>
      </c>
      <c r="K13" s="38">
        <v>1855</v>
      </c>
      <c r="L13" s="38">
        <v>0</v>
      </c>
      <c r="M13" s="38">
        <v>0</v>
      </c>
      <c r="N13" s="38" t="s">
        <v>19</v>
      </c>
      <c r="O13" s="42">
        <f t="shared" ref="O13" si="5">IF(OR(SUM(G13)=0,SUM(C13)=0),0,ROUND((SUM(G13)/C13*1000),2))</f>
        <v>24.19</v>
      </c>
      <c r="P13" s="42">
        <f t="shared" si="3"/>
        <v>12.13</v>
      </c>
      <c r="Q13" s="7"/>
      <c r="R13" s="8"/>
      <c r="S13" s="7"/>
      <c r="T13" s="8"/>
      <c r="U13" s="7"/>
      <c r="V13" s="9"/>
      <c r="W13" s="7"/>
      <c r="X13" s="9"/>
      <c r="Y13" s="7"/>
      <c r="Z13" s="9"/>
      <c r="AA13" s="7"/>
      <c r="AB13" s="10"/>
    </row>
    <row r="14" spans="1:28" ht="20.100000000000001" customHeight="1" thickBot="1" x14ac:dyDescent="0.3">
      <c r="A14" s="33">
        <v>5272</v>
      </c>
      <c r="B14" s="34" t="s">
        <v>21</v>
      </c>
      <c r="C14" s="35">
        <v>149498</v>
      </c>
      <c r="D14" s="35">
        <v>19870</v>
      </c>
      <c r="E14" s="35">
        <v>14950</v>
      </c>
      <c r="F14" s="35">
        <v>3974</v>
      </c>
      <c r="G14" s="35">
        <v>4502</v>
      </c>
      <c r="H14" s="35">
        <v>1830</v>
      </c>
      <c r="I14" s="35">
        <v>4502</v>
      </c>
      <c r="J14" s="35">
        <v>1798</v>
      </c>
      <c r="K14" s="35">
        <v>1798</v>
      </c>
      <c r="L14" s="35">
        <v>0</v>
      </c>
      <c r="M14" s="35">
        <v>0</v>
      </c>
      <c r="N14" s="35" t="s">
        <v>19</v>
      </c>
      <c r="O14" s="43">
        <f t="shared" si="2"/>
        <v>30.11</v>
      </c>
      <c r="P14" s="43">
        <f t="shared" si="3"/>
        <v>12.24</v>
      </c>
      <c r="Q14" s="7"/>
      <c r="R14" s="8"/>
      <c r="S14" s="7"/>
      <c r="T14" s="8"/>
      <c r="U14" s="7"/>
      <c r="V14" s="9"/>
      <c r="W14" s="7"/>
      <c r="X14" s="9"/>
      <c r="Y14" s="7"/>
      <c r="Z14" s="9"/>
      <c r="AA14" s="7"/>
      <c r="AB14" s="10"/>
    </row>
    <row r="15" spans="1:28" ht="13.5" thickTop="1" x14ac:dyDescent="0.25">
      <c r="A15" s="16" t="s">
        <v>32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7" spans="1:4" x14ac:dyDescent="0.25">
      <c r="A17" s="14" t="s">
        <v>0</v>
      </c>
    </row>
    <row r="18" spans="1:4" x14ac:dyDescent="0.25">
      <c r="A18" s="22" t="s">
        <v>1</v>
      </c>
    </row>
    <row r="19" spans="1:4" x14ac:dyDescent="0.25">
      <c r="A19" s="22" t="s">
        <v>20</v>
      </c>
    </row>
    <row r="20" spans="1:4" x14ac:dyDescent="0.25">
      <c r="A20" s="14" t="s">
        <v>25</v>
      </c>
    </row>
    <row r="21" spans="1:4" x14ac:dyDescent="0.25">
      <c r="B21" s="18"/>
      <c r="C21" s="19"/>
    </row>
    <row r="22" spans="1:4" x14ac:dyDescent="0.25">
      <c r="B22" s="18"/>
      <c r="C22" s="18"/>
      <c r="D22" s="20"/>
    </row>
    <row r="23" spans="1:4" x14ac:dyDescent="0.25">
      <c r="B23" s="18"/>
      <c r="C23" s="21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Penderita Diare</vt:lpstr>
      <vt:lpstr>'Penderita Diare'!Print_Area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2025-06-29T22:04:15Z</dcterms:modified>
</cp:coreProperties>
</file>