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3g7UvAHVpZHIyCkAE8OBv/XyX5X+wzE+jnrDJxpVcs="/>
    </ext>
  </extLst>
</workbook>
</file>

<file path=xl/sharedStrings.xml><?xml version="1.0" encoding="utf-8"?>
<sst xmlns="http://schemas.openxmlformats.org/spreadsheetml/2006/main" count="37" uniqueCount="34">
  <si>
    <t>Nilai Tukar Petani (NTP) Pembudidaya Perikanan Air Payau di Kota Bima
di rinci per Kecamatan Tahun 2024</t>
  </si>
  <si>
    <t>NO</t>
  </si>
  <si>
    <t xml:space="preserve">KECAMATAN </t>
  </si>
  <si>
    <t>JUMLAH PEMBUDIDAYA
(Orang)</t>
  </si>
  <si>
    <t>PENERIMAAN PEMBUDIDAYA
(NILAI PRODUKSI)
(Juta rupiah)</t>
  </si>
  <si>
    <t>PENGELUARAN PEMBUDIDAYA</t>
  </si>
  <si>
    <t>NILAI TUKAR
(NTP)
(%)</t>
  </si>
  <si>
    <t>BIAYA KONSUMSI
(Juta rupiah)</t>
  </si>
  <si>
    <t>BIAYA PRODUKSI
(Juta rupiah)</t>
  </si>
  <si>
    <t>TOTAL PENGELUARAN
(Juta rupiah)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</si>
  <si>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</si>
  <si>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</si>
  <si>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</si>
  <si>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</si>
  <si>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</si>
  <si>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</si>
  <si>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</si>
  <si>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</si>
  <si>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</si>
  <si>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</si>
  <si>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</si>
  <si>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-</t>
  </si>
  <si>
    <t>Sumber Data : Dinas Kelautan dan Perikanan Kota Bima, Tahun 2024</t>
  </si>
  <si>
    <t>METADATA</t>
  </si>
  <si>
    <t xml:space="preserve">Definisi : Nilai Tukar Petani adalah Perbandingan antara indeks harga yang diterima petani (It) </t>
  </si>
  <si>
    <t xml:space="preserve">                  dengan indeks harga yang dibayar petani (Ib) yang dinyatakan dalam persentase.</t>
  </si>
  <si>
    <t xml:space="preserve">Harga yang diterima petani adalah Indeks yang disusun berdasarkan hasil produksi (Nilai Produksi). </t>
  </si>
  <si>
    <t>Secara konsep NTP menyatakan tingkat kemampuan tukar atas barang-barang (produk) yang dihasilkan petani di pedesaan terhadap barang/jasa yang dibutuhkan untuk konsumsi rumah tangga dan keperluan dalam proses produksi.</t>
  </si>
  <si>
    <t>Adapun interpretasi dari nilai NTP adalah</t>
  </si>
  <si>
    <t xml:space="preserve">a. NTP &gt; 100 : berarti petani mengalami surplus. Pendapatan petani naik lebih besar dari pengeluarannnya, </t>
  </si>
  <si>
    <t>dengan demikian tingkat kesejahteraan petani lebih baik dibanding tingkat kesejahteraan petani sebelumnya.</t>
  </si>
  <si>
    <t>b. NTP = 100 : berarti petani mengalami impas/break even. Tingkat kesejahteraan petani tidak mengalami perubahan.</t>
  </si>
  <si>
    <t xml:space="preserve">c. NTP &lt; 100 : berarti petani mengalami defisit. Tingkat kesejahteraan petani pada suatu periode mengalami </t>
  </si>
  <si>
    <t>penurunan dibanding tingkat kesejahteraan petani pada periode sebelumnya.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</si>
</sst>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/>
    <font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u/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0">
    <border/>
    <border>
      <left/>
      <right/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left/>
      <right/>
      <top style="double">
        <color rgb="FF000000"/>
      </top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3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5" numFmtId="3" xfId="0" applyAlignment="1" applyFont="1" applyNumberFormat="1">
      <alignment horizontal="center" readingOrder="0" vertical="center"/>
    </xf>
    <xf borderId="0" fillId="0" fontId="5" numFmtId="4" xfId="0" applyAlignment="1" applyFont="1" applyNumberFormat="1">
      <alignment horizontal="center" readingOrder="0" vertical="center"/>
    </xf>
    <xf borderId="7" fillId="0" fontId="6" numFmtId="3" xfId="0" applyAlignment="1" applyBorder="1" applyFont="1" applyNumberFormat="1">
      <alignment horizontal="center" vertical="center"/>
    </xf>
    <xf borderId="0" fillId="0" fontId="5" numFmtId="3" xfId="0" applyAlignment="1" applyFont="1" applyNumberFormat="1">
      <alignment horizontal="center" vertical="center"/>
    </xf>
    <xf borderId="0" fillId="0" fontId="5" numFmtId="4" xfId="0" applyAlignment="1" applyFont="1" applyNumberFormat="1">
      <alignment horizontal="center" vertical="center"/>
    </xf>
    <xf borderId="6" fillId="2" fontId="3" numFmtId="0" xfId="0" applyAlignment="1" applyBorder="1" applyFont="1">
      <alignment vertical="center"/>
    </xf>
    <xf borderId="6" fillId="2" fontId="3" numFmtId="0" xfId="0" applyAlignment="1" applyBorder="1" applyFont="1">
      <alignment horizontal="left" vertical="center"/>
    </xf>
    <xf borderId="6" fillId="2" fontId="3" numFmtId="3" xfId="0" applyAlignment="1" applyBorder="1" applyFont="1" applyNumberFormat="1">
      <alignment horizontal="center" vertical="center"/>
    </xf>
    <xf borderId="6" fillId="2" fontId="3" numFmtId="3" xfId="0" applyAlignment="1" applyBorder="1" applyFont="1" applyNumberFormat="1">
      <alignment horizontal="center" readingOrder="0" vertical="center"/>
    </xf>
    <xf borderId="8" fillId="3" fontId="3" numFmtId="0" xfId="0" applyAlignment="1" applyBorder="1" applyFill="1" applyFont="1">
      <alignment vertical="center"/>
    </xf>
    <xf borderId="8" fillId="3" fontId="5" numFmtId="3" xfId="0" applyAlignment="1" applyBorder="1" applyFont="1" applyNumberFormat="1">
      <alignment horizontal="center" vertical="center"/>
    </xf>
    <xf borderId="8" fillId="3" fontId="5" numFmtId="4" xfId="0" applyAlignment="1" applyBorder="1" applyFont="1" applyNumberFormat="1">
      <alignment horizontal="center" vertical="center"/>
    </xf>
    <xf borderId="0" fillId="0" fontId="5" numFmtId="0" xfId="0" applyAlignment="1" applyFont="1">
      <alignment vertical="center"/>
    </xf>
    <xf borderId="0" fillId="0" fontId="1" numFmtId="4" xfId="0" applyAlignment="1" applyFont="1" applyNumberFormat="1">
      <alignment vertical="center"/>
    </xf>
    <xf borderId="9" fillId="0" fontId="5" numFmtId="0" xfId="0" applyAlignment="1" applyBorder="1" applyFont="1">
      <alignment vertical="center"/>
    </xf>
    <xf borderId="9" fillId="0" fontId="5" numFmtId="0" xfId="0" applyAlignment="1" applyBorder="1" applyFont="1">
      <alignment horizontal="left" vertical="center"/>
    </xf>
    <xf borderId="9" fillId="0" fontId="5" numFmtId="3" xfId="0" applyAlignment="1" applyBorder="1" applyFont="1" applyNumberFormat="1">
      <alignment horizontal="center" vertical="center"/>
    </xf>
    <xf borderId="9" fillId="0" fontId="5" numFmtId="4" xfId="0" applyAlignment="1" applyBorder="1" applyFont="1" applyNumberFormat="1">
      <alignment horizontal="center" vertical="center"/>
    </xf>
    <xf borderId="0" fillId="0" fontId="7" numFmtId="0" xfId="0" applyAlignment="1" applyFont="1">
      <alignment horizontal="left" vertical="top"/>
    </xf>
    <xf borderId="0" fillId="0" fontId="8" numFmtId="1" xfId="0" applyAlignment="1" applyFont="1" applyNumberFormat="1">
      <alignment vertical="center"/>
    </xf>
    <xf borderId="0" fillId="0" fontId="5" numFmtId="1" xfId="0" applyAlignment="1" applyFont="1" applyNumberFormat="1">
      <alignment vertical="center"/>
    </xf>
    <xf borderId="0" fillId="0" fontId="7" numFmtId="1" xfId="0" applyAlignment="1" applyFont="1" applyNumberFormat="1">
      <alignment vertical="center"/>
    </xf>
    <xf borderId="0" fillId="0" fontId="7" numFmtId="1" xfId="0" applyAlignment="1" applyFont="1" applyNumberFormat="1">
      <alignment shrinkToFit="0" vertical="center" wrapText="1"/>
    </xf>
    <xf borderId="0" fillId="0" fontId="3" numFmtId="1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6.29"/>
    <col customWidth="1" min="3" max="3" width="16.57"/>
    <col customWidth="1" min="4" max="4" width="13.14"/>
    <col customWidth="1" min="5" max="8" width="15.29"/>
    <col customWidth="1" min="9" max="26" width="9.14"/>
  </cols>
  <sheetData>
    <row r="1" ht="32.25" customHeight="1">
      <c r="A1" s="1"/>
      <c r="B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7.75" customHeight="1">
      <c r="A3" s="1"/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6"/>
      <c r="H3" s="7"/>
      <c r="I3" s="4" t="s">
        <v>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9.75" customHeight="1">
      <c r="A4" s="1"/>
      <c r="B4" s="8"/>
      <c r="C4" s="8"/>
      <c r="D4" s="8"/>
      <c r="E4" s="8"/>
      <c r="F4" s="9" t="s">
        <v>7</v>
      </c>
      <c r="G4" s="9" t="s">
        <v>8</v>
      </c>
      <c r="H4" s="9" t="s">
        <v>9</v>
      </c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1"/>
      <c r="B5" s="10">
        <v>1.0</v>
      </c>
      <c r="C5" s="11" t="s">
        <v>10</v>
      </c>
      <c r="D5" s="12">
        <v>52.0</v>
      </c>
      <c r="E5" s="13">
        <v>3562600.0</v>
      </c>
      <c r="F5" s="13">
        <v>1531918.0</v>
      </c>
      <c r="G5" s="13">
        <v>1781300.0</v>
      </c>
      <c r="H5" s="13">
        <v>3313218.0</v>
      </c>
      <c r="I5" s="13">
        <v>108.0</v>
      </c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"/>
      <c r="B6" s="10">
        <v>2.0</v>
      </c>
      <c r="C6" s="11" t="s">
        <v>11</v>
      </c>
      <c r="D6" s="15"/>
      <c r="E6" s="16"/>
      <c r="F6" s="16"/>
      <c r="G6" s="16"/>
      <c r="H6" s="16"/>
      <c r="I6" s="16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"/>
      <c r="B7" s="10">
        <v>3.0</v>
      </c>
      <c r="C7" s="11" t="s">
        <v>12</v>
      </c>
      <c r="D7" s="12">
        <v>78.0</v>
      </c>
      <c r="E7" s="13">
        <v>3795200.0</v>
      </c>
      <c r="F7" s="13">
        <v>1631936.0</v>
      </c>
      <c r="G7" s="13">
        <v>1897600.0</v>
      </c>
      <c r="H7" s="13">
        <v>3529536.0</v>
      </c>
      <c r="I7" s="13">
        <v>108.0</v>
      </c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"/>
      <c r="B8" s="10">
        <v>4.0</v>
      </c>
      <c r="C8" s="11" t="s">
        <v>13</v>
      </c>
      <c r="D8" s="15"/>
      <c r="E8" s="16"/>
      <c r="F8" s="16"/>
      <c r="G8" s="16"/>
      <c r="H8" s="16"/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"/>
      <c r="B9" s="10">
        <v>5.0</v>
      </c>
      <c r="C9" s="11" t="s">
        <v>14</v>
      </c>
      <c r="D9" s="15"/>
      <c r="E9" s="16"/>
      <c r="F9" s="16"/>
      <c r="G9" s="16"/>
      <c r="H9" s="16"/>
      <c r="I9" s="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1"/>
      <c r="B10" s="17"/>
      <c r="C10" s="18" t="s">
        <v>15</v>
      </c>
      <c r="D10" s="19">
        <f t="shared" ref="D10:H10" si="1">SUM(D5:D9)</f>
        <v>130</v>
      </c>
      <c r="E10" s="19">
        <f t="shared" si="1"/>
        <v>7357800</v>
      </c>
      <c r="F10" s="19">
        <f t="shared" si="1"/>
        <v>3163854</v>
      </c>
      <c r="G10" s="19">
        <f t="shared" si="1"/>
        <v>3678900</v>
      </c>
      <c r="H10" s="19">
        <f t="shared" si="1"/>
        <v>6842754</v>
      </c>
      <c r="I10" s="20">
        <v>108.0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21"/>
      <c r="C11" s="11" t="s">
        <v>16</v>
      </c>
      <c r="D11" s="22">
        <v>135.0</v>
      </c>
      <c r="E11" s="23">
        <v>8114.1900000000005</v>
      </c>
      <c r="F11" s="23">
        <v>3489.192</v>
      </c>
      <c r="G11" s="23">
        <v>4057.2</v>
      </c>
      <c r="H11" s="23">
        <v>7546.392</v>
      </c>
      <c r="I11" s="23">
        <v>107.5240989336361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"/>
      <c r="B12" s="24"/>
      <c r="C12" s="11" t="s">
        <v>17</v>
      </c>
      <c r="D12" s="15">
        <v>111.0</v>
      </c>
      <c r="E12" s="16">
        <f>(388.16*1000*21000)/1000000</f>
        <v>8151.36</v>
      </c>
      <c r="F12" s="16">
        <f>1392662000/1000000</f>
        <v>1392.662</v>
      </c>
      <c r="G12" s="16">
        <f>5570648000/1000000</f>
        <v>5570.648</v>
      </c>
      <c r="H12" s="16">
        <f t="shared" ref="H12:H15" si="2">IF(COUNT(F12:G12)=0,"-",SUM(F12:G12))</f>
        <v>6963.31</v>
      </c>
      <c r="I12" s="16">
        <f t="shared" ref="I12:I15" si="3">IF(COUNT(E12,H12)=0,"-",IF(OR(SUM(E12)=0,SUM(H12)=0),0,E12/H12*100))</f>
        <v>117.0615699</v>
      </c>
      <c r="J12" s="1"/>
      <c r="K12" s="1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24"/>
      <c r="C13" s="11" t="s">
        <v>18</v>
      </c>
      <c r="D13" s="15">
        <v>91.0</v>
      </c>
      <c r="E13" s="16">
        <f>(385.2*1000*21000)/1000000</f>
        <v>8089.2</v>
      </c>
      <c r="F13" s="16">
        <f>1347500000/1000000</f>
        <v>1347.5</v>
      </c>
      <c r="G13" s="16">
        <f>5390000000/1000000</f>
        <v>5390</v>
      </c>
      <c r="H13" s="16">
        <f t="shared" si="2"/>
        <v>6737.5</v>
      </c>
      <c r="I13" s="16">
        <f t="shared" si="3"/>
        <v>120.0623377</v>
      </c>
      <c r="J13" s="1"/>
      <c r="K13" s="1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24"/>
      <c r="C14" s="11" t="s">
        <v>19</v>
      </c>
      <c r="D14" s="15">
        <v>91.0</v>
      </c>
      <c r="E14" s="16">
        <f>(367.18*1000*21000)/1000000</f>
        <v>7710.78</v>
      </c>
      <c r="F14" s="16">
        <f>1432000000/1000000</f>
        <v>1432</v>
      </c>
      <c r="G14" s="16">
        <f>5728010000/1000000</f>
        <v>5728.01</v>
      </c>
      <c r="H14" s="16">
        <f t="shared" si="2"/>
        <v>7160.01</v>
      </c>
      <c r="I14" s="16">
        <f t="shared" si="3"/>
        <v>107.6923077</v>
      </c>
      <c r="J14" s="1"/>
      <c r="K14" s="1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/>
      <c r="B15" s="26"/>
      <c r="C15" s="27" t="s">
        <v>20</v>
      </c>
      <c r="D15" s="28" t="s">
        <v>21</v>
      </c>
      <c r="E15" s="29" t="s">
        <v>21</v>
      </c>
      <c r="F15" s="29" t="s">
        <v>21</v>
      </c>
      <c r="G15" s="29" t="s">
        <v>21</v>
      </c>
      <c r="H15" s="29" t="str">
        <f t="shared" si="2"/>
        <v>-</v>
      </c>
      <c r="I15" s="29" t="str">
        <f t="shared" si="3"/>
        <v>-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30" t="s">
        <v>22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25"/>
      <c r="F17" s="25"/>
      <c r="G17" s="2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31" t="s">
        <v>23</v>
      </c>
      <c r="C18" s="32"/>
      <c r="D18" s="1"/>
      <c r="E18" s="25"/>
      <c r="F18" s="25"/>
      <c r="G18" s="2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32"/>
      <c r="C19" s="33" t="s">
        <v>24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32"/>
      <c r="C20" s="33" t="s">
        <v>25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32"/>
      <c r="C21" s="33" t="s">
        <v>26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7.0" customHeight="1">
      <c r="A22" s="1"/>
      <c r="B22" s="32"/>
      <c r="C22" s="34" t="s">
        <v>27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32"/>
      <c r="C23" s="3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35" t="s">
        <v>28</v>
      </c>
      <c r="C24" s="3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32"/>
      <c r="C25" s="33" t="s">
        <v>29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32"/>
      <c r="C26" s="33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32"/>
      <c r="C27" s="33" t="s">
        <v>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32"/>
      <c r="C28" s="33" t="s">
        <v>32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32"/>
      <c r="C29" s="33" t="s">
        <v>33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:I1"/>
    <mergeCell ref="B3:B4"/>
    <mergeCell ref="C3:C4"/>
    <mergeCell ref="D3:D4"/>
    <mergeCell ref="E3:E4"/>
    <mergeCell ref="F3:H3"/>
    <mergeCell ref="I3:I4"/>
    <mergeCell ref="C22:I22"/>
  </mergeCells>
  <printOptions horizontalCentered="1"/>
  <pageMargins bottom="0.1968503937007874" footer="0.0" header="0.0" left="0.1968503937007874" right="0.1968503937007874" top="0.3937007874015748"/>
  <pageSetup paperSize="9" scale="9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