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rawat dan Bidan" sheetId="1" r:id="rId1"/>
  </sheets>
  <calcPr calcId="144525"/>
</workbook>
</file>

<file path=xl/calcChain.xml><?xml version="1.0" encoding="utf-8"?>
<calcChain xmlns="http://schemas.openxmlformats.org/spreadsheetml/2006/main">
  <c r="I15" i="1" l="1"/>
  <c r="I14" i="1" l="1"/>
  <c r="I13" i="1" l="1"/>
  <c r="I12" i="1" l="1"/>
  <c r="I10" i="1" l="1"/>
  <c r="I9" i="1"/>
  <c r="I8" i="1"/>
  <c r="I7" i="1"/>
  <c r="I6" i="1"/>
  <c r="I5" i="1"/>
  <c r="I4" i="1"/>
  <c r="F11" i="1" l="1"/>
  <c r="I11" i="1" s="1"/>
  <c r="D11" i="1"/>
  <c r="C11" i="1"/>
  <c r="E15" i="1"/>
  <c r="H15" i="1" s="1"/>
  <c r="E14" i="1"/>
  <c r="H14" i="1" s="1"/>
  <c r="E13" i="1"/>
  <c r="H13" i="1" s="1"/>
  <c r="E12" i="1"/>
  <c r="H12" i="1" s="1"/>
  <c r="E10" i="1"/>
  <c r="H10" i="1" s="1"/>
  <c r="E9" i="1"/>
  <c r="H9" i="1" s="1"/>
  <c r="E8" i="1"/>
  <c r="H8" i="1" s="1"/>
  <c r="E7" i="1"/>
  <c r="H7" i="1" s="1"/>
  <c r="E6" i="1"/>
  <c r="H6" i="1" s="1"/>
  <c r="E5" i="1"/>
  <c r="H5" i="1" s="1"/>
  <c r="E4" i="1"/>
  <c r="H4" i="1" s="1"/>
  <c r="E11" i="1" l="1"/>
  <c r="H11" i="1" s="1"/>
</calcChain>
</file>

<file path=xl/sharedStrings.xml><?xml version="1.0" encoding="utf-8"?>
<sst xmlns="http://schemas.openxmlformats.org/spreadsheetml/2006/main" count="53" uniqueCount="40">
  <si>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</si>
  <si>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</si>
  <si>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</si>
  <si>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</si>
  <si>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</si>
  <si>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</si>
  <si>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</si>
  <si>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</si>
  <si>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</si>
  <si>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</si>
  <si>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</si>
  <si>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</si>
  <si>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</si>
  <si>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</si>
  <si>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>TENAGA PERAWAT 
LAKI-LAKI</t>
  </si>
  <si>
    <t>TENAGA PERAWAT PEREMPUAN</t>
  </si>
  <si>
    <t>JUMLAH 
TENAGA PERAWAT</t>
  </si>
  <si>
    <t>JUMLAH TENAGA BIDAN</t>
  </si>
  <si>
    <t xml:space="preserve">a) Jumlah sudah termasuk S3; </t>
  </si>
  <si>
    <t>KOTA BIMA 2018</t>
  </si>
  <si>
    <t>KOTA BIMA 2019</t>
  </si>
  <si>
    <t>KOTA BIMA 2020</t>
  </si>
  <si>
    <t>Jumlah Tenaga Keperawatan dan Kebidanan di Fasilitas Kesehatan di Kota Bima Tahun 2022</t>
  </si>
  <si>
    <t>KOTA BIMA 2021</t>
  </si>
  <si>
    <t>Sumber: Bidang Yankes &amp; SDMK Dinkes Kota Bima, Tahun 2023</t>
  </si>
  <si>
    <t>RASANAE BARAT</t>
  </si>
  <si>
    <t>RASANAE TIMUR</t>
  </si>
  <si>
    <t>ASAKOTA</t>
  </si>
  <si>
    <t>RABA</t>
  </si>
  <si>
    <t>MPUNDA</t>
  </si>
  <si>
    <t>RSUD</t>
  </si>
  <si>
    <t>Fasilitas Lainnya</t>
  </si>
  <si>
    <t>c) Wilayah Kerja</t>
  </si>
  <si>
    <t>RasanaE Barat :</t>
  </si>
  <si>
    <t>RasanaE Timur :</t>
  </si>
  <si>
    <t>Asakota :</t>
  </si>
  <si>
    <t>Raba :</t>
  </si>
  <si>
    <t>Mpunda :</t>
  </si>
  <si>
    <t>RASIO PERAWAT
per 100.000 pddk</t>
  </si>
  <si>
    <t>RASIO BIDAN
per 100.000 pddk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</si>
</sst>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0.140625" style="1" customWidth="1"/>
    <col min="3" max="6" width="11" style="1" customWidth="1"/>
    <col min="7" max="7" width="9.140625" style="1"/>
    <col min="8" max="9" width="13.5703125" style="1" customWidth="1"/>
    <col min="10" max="16384" width="9.140625" style="1"/>
  </cols>
  <sheetData>
    <row r="1" spans="1:9" ht="15" x14ac:dyDescent="0.25">
      <c r="A1" s="5" t="s">
        <v>22</v>
      </c>
    </row>
    <row r="3" spans="1:9" ht="39" thickBot="1" x14ac:dyDescent="0.25">
      <c r="A3" s="3" t="s">
        <v>8</v>
      </c>
      <c r="B3" s="12" t="s">
        <v>13</v>
      </c>
      <c r="C3" s="6" t="s">
        <v>14</v>
      </c>
      <c r="D3" s="3" t="s">
        <v>15</v>
      </c>
      <c r="E3" s="10" t="s">
        <v>16</v>
      </c>
      <c r="F3" s="3" t="s">
        <v>17</v>
      </c>
      <c r="G3" s="9" t="s">
        <v>9</v>
      </c>
      <c r="H3" s="35" t="s">
        <v>38</v>
      </c>
      <c r="I3" s="35" t="s">
        <v>39</v>
      </c>
    </row>
    <row r="4" spans="1:9" ht="18" customHeight="1" thickTop="1" x14ac:dyDescent="0.2">
      <c r="A4" s="2">
        <v>527201</v>
      </c>
      <c r="B4" s="13" t="s">
        <v>25</v>
      </c>
      <c r="C4" s="7">
        <v>7</v>
      </c>
      <c r="D4" s="8">
        <v>26</v>
      </c>
      <c r="E4" s="19">
        <f>IF(COUNT(C4:D4)=0,"-",SUM(C4:D4))</f>
        <v>33</v>
      </c>
      <c r="F4" s="2">
        <v>21</v>
      </c>
      <c r="G4" s="7" t="s">
        <v>0</v>
      </c>
      <c r="H4" s="7">
        <f>IF(COUNT(E4)=0,"-",ROUND(E4/30128*100000,2))</f>
        <v>109.53</v>
      </c>
      <c r="I4" s="7">
        <f>IF(COUNT(F4)=0,"-",ROUND(F4/30128*100000,2))</f>
        <v>69.7</v>
      </c>
    </row>
    <row r="5" spans="1:9" ht="18" customHeight="1" x14ac:dyDescent="0.2">
      <c r="A5" s="2">
        <v>527202</v>
      </c>
      <c r="B5" s="13" t="s">
        <v>26</v>
      </c>
      <c r="C5" s="7">
        <v>7</v>
      </c>
      <c r="D5" s="8">
        <v>23</v>
      </c>
      <c r="E5" s="19">
        <f t="shared" ref="E5:E10" si="0">IF(COUNT(C5:D5)=0,"-",SUM(C5:D5))</f>
        <v>30</v>
      </c>
      <c r="F5" s="2">
        <v>16</v>
      </c>
      <c r="G5" s="7" t="s">
        <v>0</v>
      </c>
      <c r="H5" s="7">
        <f>IF(COUNT(E5)=0,"-",ROUND(E5/19184*100000,2))</f>
        <v>156.38</v>
      </c>
      <c r="I5" s="7">
        <f>IF(COUNT(F5)=0,"-",ROUND(F5/19184*100000,2))</f>
        <v>83.4</v>
      </c>
    </row>
    <row r="6" spans="1:9" ht="18" customHeight="1" x14ac:dyDescent="0.2">
      <c r="A6" s="2">
        <v>527203</v>
      </c>
      <c r="B6" s="13" t="s">
        <v>27</v>
      </c>
      <c r="C6" s="7">
        <v>5</v>
      </c>
      <c r="D6" s="8">
        <v>27</v>
      </c>
      <c r="E6" s="19">
        <f t="shared" si="0"/>
        <v>32</v>
      </c>
      <c r="F6" s="2">
        <v>10</v>
      </c>
      <c r="G6" s="7" t="s">
        <v>0</v>
      </c>
      <c r="H6" s="7">
        <f>IF(COUNT(E6)=0,"-",ROUND(E6/35388*100000,2))</f>
        <v>90.43</v>
      </c>
      <c r="I6" s="7">
        <f>IF(COUNT(F6)=0,"-",ROUND(F6/35388*100000,2))</f>
        <v>28.26</v>
      </c>
    </row>
    <row r="7" spans="1:9" ht="18" customHeight="1" x14ac:dyDescent="0.2">
      <c r="A7" s="2">
        <v>527204</v>
      </c>
      <c r="B7" s="13" t="s">
        <v>28</v>
      </c>
      <c r="C7" s="7">
        <v>4</v>
      </c>
      <c r="D7" s="8">
        <v>21</v>
      </c>
      <c r="E7" s="19">
        <f t="shared" si="0"/>
        <v>25</v>
      </c>
      <c r="F7" s="2">
        <v>25</v>
      </c>
      <c r="G7" s="7" t="s">
        <v>0</v>
      </c>
      <c r="H7" s="7">
        <f>IF(COUNT(E7)=0,"-",ROUND(E7/39786*100000,2))</f>
        <v>62.84</v>
      </c>
      <c r="I7" s="7">
        <f>IF(COUNT(F7)=0,"-",ROUND(F7/39786*100000,2))</f>
        <v>62.84</v>
      </c>
    </row>
    <row r="8" spans="1:9" ht="18" customHeight="1" x14ac:dyDescent="0.2">
      <c r="A8" s="2">
        <v>527205</v>
      </c>
      <c r="B8" s="13" t="s">
        <v>29</v>
      </c>
      <c r="C8" s="7">
        <v>1</v>
      </c>
      <c r="D8" s="8">
        <v>36</v>
      </c>
      <c r="E8" s="19">
        <f t="shared" si="0"/>
        <v>37</v>
      </c>
      <c r="F8" s="2">
        <v>23</v>
      </c>
      <c r="G8" s="7" t="s">
        <v>0</v>
      </c>
      <c r="H8" s="7">
        <f>IF(COUNT(E8)=0,"-",ROUND(E8/33365*100000,2))</f>
        <v>110.89</v>
      </c>
      <c r="I8" s="7">
        <f>IF(COUNT(F8)=0,"-",ROUND(F8/33365*100000,2))</f>
        <v>68.930000000000007</v>
      </c>
    </row>
    <row r="9" spans="1:9" ht="18" customHeight="1" x14ac:dyDescent="0.2">
      <c r="A9" s="2">
        <v>5272</v>
      </c>
      <c r="B9" s="13" t="s">
        <v>30</v>
      </c>
      <c r="C9" s="7">
        <v>5</v>
      </c>
      <c r="D9" s="8">
        <v>19</v>
      </c>
      <c r="E9" s="19">
        <f t="shared" si="0"/>
        <v>24</v>
      </c>
      <c r="F9" s="2">
        <v>14</v>
      </c>
      <c r="G9" s="7" t="s">
        <v>0</v>
      </c>
      <c r="H9" s="7">
        <f t="shared" ref="H9:I11" si="1">IF(COUNT(E9)=0,"-",ROUND(E9/157851*100000,2))</f>
        <v>15.2</v>
      </c>
      <c r="I9" s="7">
        <f t="shared" si="1"/>
        <v>8.8699999999999992</v>
      </c>
    </row>
    <row r="10" spans="1:9" ht="18" customHeight="1" x14ac:dyDescent="0.2">
      <c r="A10" s="16">
        <v>5272</v>
      </c>
      <c r="B10" s="17" t="s">
        <v>31</v>
      </c>
      <c r="C10" s="18">
        <v>38</v>
      </c>
      <c r="D10" s="16">
        <v>44</v>
      </c>
      <c r="E10" s="20">
        <f t="shared" si="0"/>
        <v>82</v>
      </c>
      <c r="F10" s="16">
        <v>23</v>
      </c>
      <c r="G10" s="18" t="s">
        <v>0</v>
      </c>
      <c r="H10" s="18">
        <f t="shared" si="1"/>
        <v>51.95</v>
      </c>
      <c r="I10" s="18">
        <f t="shared" si="1"/>
        <v>14.57</v>
      </c>
    </row>
    <row r="11" spans="1:9" ht="24" customHeight="1" thickBot="1" x14ac:dyDescent="0.25">
      <c r="A11" s="4">
        <v>5272</v>
      </c>
      <c r="B11" s="14" t="s">
        <v>12</v>
      </c>
      <c r="C11" s="9">
        <f>IF(COUNT(C4:C10)=0,"-",SUM(C4:C10))</f>
        <v>67</v>
      </c>
      <c r="D11" s="4">
        <f>IF(COUNT(D4:D10)=0,"-",SUM(D4:D10))</f>
        <v>196</v>
      </c>
      <c r="E11" s="11">
        <f>IF(COUNT(E4:E10)=0,"-",SUM(E4:E10))</f>
        <v>263</v>
      </c>
      <c r="F11" s="4">
        <f>IF(COUNT(F4:F10)=0,"-",SUM(F4:F10))</f>
        <v>132</v>
      </c>
      <c r="G11" s="9" t="s">
        <v>0</v>
      </c>
      <c r="H11" s="9">
        <f t="shared" si="1"/>
        <v>166.61</v>
      </c>
      <c r="I11" s="9">
        <f t="shared" si="1"/>
        <v>83.62</v>
      </c>
    </row>
    <row r="12" spans="1:9" ht="20.100000000000001" customHeight="1" thickTop="1" x14ac:dyDescent="0.2">
      <c r="A12" s="21">
        <v>5272</v>
      </c>
      <c r="B12" s="22" t="s">
        <v>23</v>
      </c>
      <c r="C12" s="23">
        <v>6</v>
      </c>
      <c r="D12" s="21">
        <v>137</v>
      </c>
      <c r="E12" s="24">
        <f t="shared" ref="E12:E15" si="2">IF(COUNT(C12:D12)=0,"-",SUM(C12:D12))</f>
        <v>143</v>
      </c>
      <c r="F12" s="21">
        <v>83</v>
      </c>
      <c r="G12" s="23" t="s">
        <v>0</v>
      </c>
      <c r="H12" s="23">
        <f>IF(COUNT(E12)=0,"-",ROUND(E12/155519*100000,2))</f>
        <v>91.95</v>
      </c>
      <c r="I12" s="23">
        <f>IF(COUNT(F12)=0,"-",ROUND(F12/155519*100000,2))</f>
        <v>53.37</v>
      </c>
    </row>
    <row r="13" spans="1:9" ht="20.100000000000001" customHeight="1" x14ac:dyDescent="0.2">
      <c r="A13" s="29">
        <v>5272</v>
      </c>
      <c r="B13" s="30" t="s">
        <v>21</v>
      </c>
      <c r="C13" s="31">
        <v>65</v>
      </c>
      <c r="D13" s="29">
        <v>196</v>
      </c>
      <c r="E13" s="32">
        <f t="shared" si="2"/>
        <v>261</v>
      </c>
      <c r="F13" s="29">
        <v>126</v>
      </c>
      <c r="G13" s="31" t="s">
        <v>0</v>
      </c>
      <c r="H13" s="31">
        <f>IF(COUNT(E13)=0,"-",ROUND(E13/152941*100000,2))</f>
        <v>170.65</v>
      </c>
      <c r="I13" s="31">
        <f>IF(COUNT(F13)=0,"-",ROUND(F13/152941*100000,2))</f>
        <v>82.38</v>
      </c>
    </row>
    <row r="14" spans="1:9" ht="20.100000000000001" customHeight="1" x14ac:dyDescent="0.2">
      <c r="A14" s="29">
        <v>5272</v>
      </c>
      <c r="B14" s="30" t="s">
        <v>20</v>
      </c>
      <c r="C14" s="31">
        <v>63</v>
      </c>
      <c r="D14" s="29">
        <v>190</v>
      </c>
      <c r="E14" s="32">
        <f t="shared" si="2"/>
        <v>253</v>
      </c>
      <c r="F14" s="29">
        <v>125</v>
      </c>
      <c r="G14" s="31" t="s">
        <v>0</v>
      </c>
      <c r="H14" s="31">
        <f>IF(COUNT(E14)=0,"-",ROUND(E14/149498*100000,2))</f>
        <v>169.23</v>
      </c>
      <c r="I14" s="31">
        <f>IF(COUNT(F14)=0,"-",ROUND(F14/149498*100000,2))</f>
        <v>83.61</v>
      </c>
    </row>
    <row r="15" spans="1:9" ht="20.100000000000001" customHeight="1" thickBot="1" x14ac:dyDescent="0.25">
      <c r="A15" s="25">
        <v>5272</v>
      </c>
      <c r="B15" s="26" t="s">
        <v>19</v>
      </c>
      <c r="C15" s="27">
        <v>33</v>
      </c>
      <c r="D15" s="25">
        <v>127</v>
      </c>
      <c r="E15" s="28">
        <f t="shared" si="2"/>
        <v>160</v>
      </c>
      <c r="F15" s="25">
        <v>98</v>
      </c>
      <c r="G15" s="27" t="s">
        <v>0</v>
      </c>
      <c r="H15" s="27">
        <f>IF(COUNT(E15)=0,"-",ROUND(E15/146959*100000,2))</f>
        <v>108.87</v>
      </c>
      <c r="I15" s="27">
        <f>IF(COUNT(F15)=0,"-",ROUND(F15/146959*100000,2))</f>
        <v>66.69</v>
      </c>
    </row>
    <row r="16" spans="1:9" ht="13.5" thickTop="1" x14ac:dyDescent="0.2">
      <c r="A16" s="15" t="s">
        <v>24</v>
      </c>
    </row>
    <row r="18" spans="1:3" x14ac:dyDescent="0.2">
      <c r="A18" s="15" t="s">
        <v>10</v>
      </c>
      <c r="B18" s="15"/>
    </row>
    <row r="19" spans="1:3" x14ac:dyDescent="0.2">
      <c r="A19" s="15" t="s">
        <v>18</v>
      </c>
    </row>
    <row r="20" spans="1:3" x14ac:dyDescent="0.2">
      <c r="A20" s="15" t="s">
        <v>11</v>
      </c>
    </row>
    <row r="21" spans="1:3" x14ac:dyDescent="0.2">
      <c r="A21" s="33" t="s">
        <v>32</v>
      </c>
      <c r="C21" s="33"/>
    </row>
    <row r="22" spans="1:3" x14ac:dyDescent="0.2">
      <c r="B22" s="34" t="s">
        <v>33</v>
      </c>
      <c r="C22" s="33" t="s">
        <v>1</v>
      </c>
    </row>
    <row r="23" spans="1:3" x14ac:dyDescent="0.2">
      <c r="B23" s="34" t="s">
        <v>34</v>
      </c>
      <c r="C23" s="33" t="s">
        <v>3</v>
      </c>
    </row>
    <row r="24" spans="1:3" x14ac:dyDescent="0.2">
      <c r="B24" s="34" t="s">
        <v>34</v>
      </c>
      <c r="C24" s="33" t="s">
        <v>6</v>
      </c>
    </row>
    <row r="25" spans="1:3" x14ac:dyDescent="0.2">
      <c r="B25" s="34" t="s">
        <v>35</v>
      </c>
      <c r="C25" s="33" t="s">
        <v>5</v>
      </c>
    </row>
    <row r="26" spans="1:3" x14ac:dyDescent="0.2">
      <c r="B26" s="34" t="s">
        <v>35</v>
      </c>
      <c r="C26" s="33" t="s">
        <v>7</v>
      </c>
    </row>
    <row r="27" spans="1:3" x14ac:dyDescent="0.2">
      <c r="B27" s="34" t="s">
        <v>36</v>
      </c>
      <c r="C27" s="33" t="s">
        <v>4</v>
      </c>
    </row>
    <row r="28" spans="1:3" x14ac:dyDescent="0.2">
      <c r="B28" s="34" t="s">
        <v>37</v>
      </c>
      <c r="C28" s="33" t="s">
        <v>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Perawat dan Bidan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2025-03-11T16:51:02Z</dcterms:modified>
</cp:coreProperties>
</file>