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YCO~1\AppData\Local\Temp\Rar$DIa976.33740\"/>
    </mc:Choice>
  </mc:AlternateContent>
  <bookViews>
    <workbookView xWindow="0" yWindow="0" windowWidth="15915" windowHeight="7815"/>
  </bookViews>
  <sheets>
    <sheet name="PPH Konsumsi" sheetId="1" r:id="rId1"/>
  </sheets>
  <definedNames>
    <definedName name="_xlnm.Print_Area" localSheetId="0">'PPH Konsumsi'!$B$1:$H$22</definedName>
  </definedNames>
  <calcPr calcId="152511"/>
</workbook>
</file>

<file path=xl/calcChain.xml><?xml version="1.0" encoding="utf-8"?>
<calcChain xmlns="http://schemas.openxmlformats.org/spreadsheetml/2006/main">
  <c r="E18" i="1" l="1"/>
  <c r="E17" i="1"/>
  <c r="E16" i="1"/>
  <c r="E15" i="1"/>
  <c r="E5" i="1"/>
  <c r="F5" i="1" s="1"/>
  <c r="E6" i="1"/>
  <c r="E7" i="1"/>
  <c r="E8" i="1"/>
  <c r="E9" i="1"/>
  <c r="E10" i="1"/>
  <c r="E11" i="1"/>
  <c r="E12" i="1"/>
  <c r="E13" i="1"/>
  <c r="G18" i="1" l="1"/>
  <c r="G17" i="1"/>
  <c r="G16" i="1"/>
  <c r="G15" i="1"/>
  <c r="D14" i="1"/>
  <c r="F12" i="1" l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" i="1" l="1"/>
  <c r="F13" i="1"/>
  <c r="F14" i="1" s="1"/>
  <c r="G14" i="1" s="1"/>
  <c r="H14" i="1"/>
  <c r="E14" i="1"/>
  <c r="G13" i="1" l="1"/>
</calcChain>
</file>

<file path=xl/sharedStrings.xml><?xml version="1.0" encoding="utf-8"?>
<sst xmlns="http://schemas.openxmlformats.org/spreadsheetml/2006/main" count="32" uniqueCount="27">
  <si>
    <t xml:space="preserve"> </t>
  </si>
  <si>
    <t>N O</t>
  </si>
  <si>
    <t>KELOMPOK BAHAN PANGAN</t>
  </si>
  <si>
    <t>Padi-Padian</t>
  </si>
  <si>
    <t>Umbi-Umbian</t>
  </si>
  <si>
    <t>Pangan Hewani</t>
  </si>
  <si>
    <t>Minyak dan Lemak</t>
  </si>
  <si>
    <t>Buah/Biji Berminyak</t>
  </si>
  <si>
    <t>Kacang-Kacangan</t>
  </si>
  <si>
    <t>Gula</t>
  </si>
  <si>
    <t>Sayur dan Buah</t>
  </si>
  <si>
    <t>Lain-Lain</t>
  </si>
  <si>
    <t>Jumlah</t>
  </si>
  <si>
    <t>Tahun 2021</t>
  </si>
  <si>
    <t>Tahun 2020</t>
  </si>
  <si>
    <t>Tahun 2019</t>
  </si>
  <si>
    <t>Sumber : Dinas Ketahanan Pangan Kota Bima, Tahun 2023</t>
  </si>
  <si>
    <t>% AKE</t>
  </si>
  <si>
    <t>Tahun 2018</t>
  </si>
  <si>
    <t>: Persentase Angka Kecukupan Energi</t>
  </si>
  <si>
    <t>SKOR PPH
Maksimal
(Ideal)</t>
  </si>
  <si>
    <t>SKOR PPH</t>
  </si>
  <si>
    <r>
      <t xml:space="preserve">SKOR RIIL
</t>
    </r>
    <r>
      <rPr>
        <b/>
        <sz val="8"/>
        <color theme="1"/>
        <rFont val="Calibri"/>
        <family val="2"/>
        <scheme val="minor"/>
      </rPr>
      <t>(Hasil Perhitungan)</t>
    </r>
  </si>
  <si>
    <t>PPH KONSUMSI PANGAN</t>
  </si>
  <si>
    <t>Skor Pola Pangan Harapan (PPH) Konsumsi Pangan Kota Bima Tahun 2022</t>
  </si>
  <si>
    <r>
      <t xml:space="preserve">% AKE
</t>
    </r>
    <r>
      <rPr>
        <b/>
        <sz val="8"/>
        <color theme="1"/>
        <rFont val="Calibri"/>
        <family val="2"/>
        <scheme val="minor"/>
      </rPr>
      <t>(2.100 kkal/kap/hr)</t>
    </r>
  </si>
  <si>
    <r>
      <t xml:space="preserve">ENERGI
</t>
    </r>
    <r>
      <rPr>
        <b/>
        <sz val="8"/>
        <color theme="1"/>
        <rFont val="Calibri"/>
        <family val="2"/>
        <scheme val="minor"/>
      </rPr>
      <t>(Kkal/Kap/Hari)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</si>
</sst>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3" fillId="0" borderId="3" xfId="0" applyNumberFormat="1" applyFont="1" applyBorder="1" applyAlignment="1" applyProtection="1">
      <alignment horizontal="left" vertical="center" wrapText="1" indent="1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abSelected="1" view="pageBreakPreview" topLeftCell="A4" zoomScaleNormal="100" zoomScaleSheetLayoutView="100" workbookViewId="0">
      <selection activeCell="F17" sqref="F17"/>
    </sheetView>
  </sheetViews>
  <sheetFormatPr defaultColWidth="9.140625" defaultRowHeight="12.75"/>
  <cols>
    <col min="1" max="1" width="9.140625" style="1"/>
    <col min="2" max="2" width="5.7109375" style="1" customWidth="1"/>
    <col min="3" max="3" width="20.85546875" style="1" customWidth="1"/>
    <col min="4" max="7" width="17.85546875" style="1" customWidth="1"/>
    <col min="8" max="8" width="12.5703125" style="1" hidden="1" customWidth="1"/>
    <col min="9" max="16384" width="9.140625" style="1"/>
  </cols>
  <sheetData>
    <row r="1" spans="2:12" ht="18.75" customHeight="1">
      <c r="B1" s="23" t="s">
        <v>24</v>
      </c>
      <c r="C1" s="23"/>
      <c r="D1" s="23"/>
      <c r="E1" s="23"/>
      <c r="F1" s="23"/>
      <c r="G1" s="23"/>
      <c r="H1" s="23"/>
    </row>
    <row r="2" spans="2:12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H2" s="1" t="s">
        <v>0</v>
      </c>
    </row>
    <row r="3" spans="2:12" ht="25.5" customHeight="1">
      <c r="B3" s="19" t="s">
        <v>1</v>
      </c>
      <c r="C3" s="21" t="s">
        <v>2</v>
      </c>
      <c r="D3" s="24" t="s">
        <v>23</v>
      </c>
      <c r="E3" s="24"/>
      <c r="F3" s="24"/>
      <c r="G3" s="24"/>
      <c r="H3" s="25" t="s">
        <v>20</v>
      </c>
      <c r="I3" s="2"/>
    </row>
    <row r="4" spans="2:12" ht="30" customHeight="1" thickBot="1">
      <c r="B4" s="20"/>
      <c r="C4" s="22"/>
      <c r="D4" s="11" t="s">
        <v>26</v>
      </c>
      <c r="E4" s="11" t="s">
        <v>25</v>
      </c>
      <c r="F4" s="11" t="s">
        <v>22</v>
      </c>
      <c r="G4" s="11" t="s">
        <v>21</v>
      </c>
      <c r="H4" s="26"/>
      <c r="I4" s="2"/>
    </row>
    <row r="5" spans="2:12" ht="18" customHeight="1" thickTop="1">
      <c r="B5" s="3">
        <v>1</v>
      </c>
      <c r="C5" s="12" t="s">
        <v>3</v>
      </c>
      <c r="D5" s="6">
        <v>1375.0938054192334</v>
      </c>
      <c r="E5" s="16">
        <f>IF(D5="","",IF(SUM(D5)=0,0,D5/2100*100))</f>
        <v>65.480657400915874</v>
      </c>
      <c r="F5" s="16">
        <f>IF(E5="","",IF(SUM(E5)=0,0,0.5*E5))</f>
        <v>32.740328700457937</v>
      </c>
      <c r="G5" s="16">
        <f>IF(F5="","",IF(F5&lt;=H5,F5,H5))</f>
        <v>25</v>
      </c>
      <c r="H5" s="16">
        <v>25</v>
      </c>
      <c r="L5" s="18"/>
    </row>
    <row r="6" spans="2:12" ht="18" customHeight="1">
      <c r="B6" s="3">
        <v>2</v>
      </c>
      <c r="C6" s="12" t="s">
        <v>4</v>
      </c>
      <c r="D6" s="6">
        <v>23.564868961810088</v>
      </c>
      <c r="E6" s="16">
        <f t="shared" ref="E6:E18" si="0">IF(D6="","",IF(SUM(D6)=0,0,D6/2100*100))</f>
        <v>1.1221366172290519</v>
      </c>
      <c r="F6" s="16">
        <f t="shared" ref="F6:F11" si="1">IF(E6="","",IF(SUM(E6)=0,0,0.5*E6))</f>
        <v>0.56106830861452595</v>
      </c>
      <c r="G6" s="16">
        <f t="shared" ref="G6:G18" si="2">IF(F6="","",IF(F6&lt;=H6,F6,H6))</f>
        <v>0.56106830861452595</v>
      </c>
      <c r="H6" s="16">
        <v>2.5</v>
      </c>
    </row>
    <row r="7" spans="2:12" ht="18" customHeight="1">
      <c r="B7" s="3">
        <v>3</v>
      </c>
      <c r="C7" s="12" t="s">
        <v>5</v>
      </c>
      <c r="D7" s="6">
        <v>242.91589258936966</v>
      </c>
      <c r="E7" s="16">
        <f t="shared" si="0"/>
        <v>11.567423456636652</v>
      </c>
      <c r="F7" s="16">
        <f>IF(E7="","",IF(SUM(E7)=0,0,2*E7))</f>
        <v>23.134846913273304</v>
      </c>
      <c r="G7" s="16">
        <f t="shared" si="2"/>
        <v>23.134846913273304</v>
      </c>
      <c r="H7" s="16">
        <v>24</v>
      </c>
    </row>
    <row r="8" spans="2:12" ht="18" customHeight="1">
      <c r="B8" s="3">
        <v>4</v>
      </c>
      <c r="C8" s="12" t="s">
        <v>6</v>
      </c>
      <c r="D8" s="6">
        <v>159.5251933139393</v>
      </c>
      <c r="E8" s="16">
        <f t="shared" si="0"/>
        <v>7.5964377768542519</v>
      </c>
      <c r="F8" s="16">
        <f t="shared" si="1"/>
        <v>3.798218888427126</v>
      </c>
      <c r="G8" s="16">
        <f t="shared" si="2"/>
        <v>3.798218888427126</v>
      </c>
      <c r="H8" s="16">
        <v>5</v>
      </c>
    </row>
    <row r="9" spans="2:12" ht="18" customHeight="1">
      <c r="B9" s="3">
        <v>5</v>
      </c>
      <c r="C9" s="12" t="s">
        <v>7</v>
      </c>
      <c r="D9" s="6">
        <v>7.6883441667609791</v>
      </c>
      <c r="E9" s="16">
        <f t="shared" si="0"/>
        <v>0.36611162698861804</v>
      </c>
      <c r="F9" s="16">
        <f t="shared" si="1"/>
        <v>0.18305581349430902</v>
      </c>
      <c r="G9" s="16">
        <f t="shared" si="2"/>
        <v>0.18305581349430902</v>
      </c>
      <c r="H9" s="16">
        <v>1</v>
      </c>
    </row>
    <row r="10" spans="2:12" ht="18" customHeight="1">
      <c r="B10" s="3">
        <v>6</v>
      </c>
      <c r="C10" s="12" t="s">
        <v>8</v>
      </c>
      <c r="D10" s="6">
        <v>50.066192420144404</v>
      </c>
      <c r="E10" s="16">
        <f t="shared" si="0"/>
        <v>2.3841044009592571</v>
      </c>
      <c r="F10" s="16">
        <f>IF(E10="","",IF(SUM(E10)=0,0,2*E10))</f>
        <v>4.7682088019185143</v>
      </c>
      <c r="G10" s="16">
        <f t="shared" si="2"/>
        <v>4.7682088019185143</v>
      </c>
      <c r="H10" s="16">
        <v>10</v>
      </c>
    </row>
    <row r="11" spans="2:12" ht="18" customHeight="1">
      <c r="B11" s="3">
        <v>7</v>
      </c>
      <c r="C11" s="12" t="s">
        <v>9</v>
      </c>
      <c r="D11" s="6">
        <v>30.771119834435204</v>
      </c>
      <c r="E11" s="16">
        <f t="shared" si="0"/>
        <v>1.4652914206873906</v>
      </c>
      <c r="F11" s="16">
        <f t="shared" si="1"/>
        <v>0.7326457103436953</v>
      </c>
      <c r="G11" s="16">
        <f t="shared" si="2"/>
        <v>0.7326457103436953</v>
      </c>
      <c r="H11" s="16">
        <v>2.5</v>
      </c>
    </row>
    <row r="12" spans="2:12" ht="18" customHeight="1">
      <c r="B12" s="3">
        <v>8</v>
      </c>
      <c r="C12" s="12" t="s">
        <v>10</v>
      </c>
      <c r="D12" s="6">
        <v>96.487461175457071</v>
      </c>
      <c r="E12" s="16">
        <f t="shared" si="0"/>
        <v>4.5946410083550981</v>
      </c>
      <c r="F12" s="16">
        <f>IF(E12="","",IF(SUM(E12)=0,0,5*E12))</f>
        <v>22.97320504177549</v>
      </c>
      <c r="G12" s="16">
        <f t="shared" si="2"/>
        <v>22.97320504177549</v>
      </c>
      <c r="H12" s="16">
        <v>30</v>
      </c>
    </row>
    <row r="13" spans="2:12" ht="18" customHeight="1">
      <c r="B13" s="3">
        <v>9</v>
      </c>
      <c r="C13" s="12" t="s">
        <v>11</v>
      </c>
      <c r="D13" s="6">
        <v>39.751272182344977</v>
      </c>
      <c r="E13" s="16">
        <f t="shared" si="0"/>
        <v>1.8929177229688083</v>
      </c>
      <c r="F13" s="16">
        <f>IF(E13="","",IF(SUM(E13)=0,0,0*E13))</f>
        <v>0</v>
      </c>
      <c r="G13" s="16">
        <f t="shared" si="2"/>
        <v>0</v>
      </c>
      <c r="H13" s="16">
        <v>0</v>
      </c>
    </row>
    <row r="14" spans="2:12" ht="22.5" customHeight="1" thickBot="1">
      <c r="B14" s="13"/>
      <c r="C14" s="14" t="s">
        <v>12</v>
      </c>
      <c r="D14" s="15">
        <f>IF(SUM(D5,D6,D7,D8,D9,D10,D11,D12,D13)=0,0,SUM(D5,D6,D7,D8,D9,D10,D11,D12,D13))</f>
        <v>2025.8641500634953</v>
      </c>
      <c r="E14" s="15">
        <f>IF(SUM(E5,E6,E7,E8,E9,E10,E11,E12,E13)=0,0,SUM(E5,E6,E7,E8,E9,E10,E11,E12,E13))</f>
        <v>96.469721431594991</v>
      </c>
      <c r="F14" s="15">
        <f>SUM(F5:F13)</f>
        <v>88.891578178304897</v>
      </c>
      <c r="G14" s="15">
        <f t="shared" si="2"/>
        <v>88.891578178304897</v>
      </c>
      <c r="H14" s="15">
        <f>IF(SUM(H5,H6,H7,H8,H9,H10,H11,H12,H13)=0,0,SUM(H5,H6,H7,H8,H9,H10,H11,H12,H13))</f>
        <v>100</v>
      </c>
      <c r="L14" s="18"/>
    </row>
    <row r="15" spans="2:12" ht="17.25" customHeight="1">
      <c r="B15" s="3"/>
      <c r="C15" s="5" t="s">
        <v>13</v>
      </c>
      <c r="D15" s="6">
        <v>2190</v>
      </c>
      <c r="E15" s="16">
        <f t="shared" si="0"/>
        <v>104.28571428571429</v>
      </c>
      <c r="F15" s="6">
        <v>91.3</v>
      </c>
      <c r="G15" s="16">
        <f t="shared" si="2"/>
        <v>91.3</v>
      </c>
      <c r="H15" s="16">
        <v>100</v>
      </c>
    </row>
    <row r="16" spans="2:12" ht="17.25" customHeight="1">
      <c r="B16" s="3"/>
      <c r="C16" s="7" t="s">
        <v>14</v>
      </c>
      <c r="D16" s="6">
        <v>2318</v>
      </c>
      <c r="E16" s="16">
        <f t="shared" si="0"/>
        <v>110.38095238095238</v>
      </c>
      <c r="F16" s="6">
        <v>90.6</v>
      </c>
      <c r="G16" s="16">
        <f t="shared" si="2"/>
        <v>90.6</v>
      </c>
      <c r="H16" s="16">
        <v>100</v>
      </c>
    </row>
    <row r="17" spans="2:8" ht="17.25" customHeight="1">
      <c r="B17" s="3"/>
      <c r="C17" s="7" t="s">
        <v>15</v>
      </c>
      <c r="D17" s="6">
        <v>2367</v>
      </c>
      <c r="E17" s="16">
        <f t="shared" si="0"/>
        <v>112.71428571428572</v>
      </c>
      <c r="F17" s="6">
        <v>90.5</v>
      </c>
      <c r="G17" s="16">
        <f t="shared" si="2"/>
        <v>90.5</v>
      </c>
      <c r="H17" s="16">
        <v>100</v>
      </c>
    </row>
    <row r="18" spans="2:8" ht="17.25" customHeight="1" thickBot="1">
      <c r="B18" s="4"/>
      <c r="C18" s="8" t="s">
        <v>18</v>
      </c>
      <c r="D18" s="9">
        <v>2267</v>
      </c>
      <c r="E18" s="17">
        <f t="shared" si="0"/>
        <v>107.95238095238095</v>
      </c>
      <c r="F18" s="9">
        <v>91.9</v>
      </c>
      <c r="G18" s="17">
        <f t="shared" si="2"/>
        <v>91.9</v>
      </c>
      <c r="H18" s="17">
        <v>100</v>
      </c>
    </row>
    <row r="19" spans="2:8" ht="13.5" thickTop="1">
      <c r="B19" s="10" t="s">
        <v>16</v>
      </c>
    </row>
    <row r="21" spans="2:8">
      <c r="B21" s="1" t="s">
        <v>17</v>
      </c>
      <c r="C21" s="1" t="s">
        <v>19</v>
      </c>
    </row>
  </sheetData>
  <sheetProtection password="C653" sheet="1" objects="1" scenarios="1" formatCells="0"/>
  <mergeCells count="5">
    <mergeCell ref="B3:B4"/>
    <mergeCell ref="C3:C4"/>
    <mergeCell ref="B1:H1"/>
    <mergeCell ref="D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PPH Konsumsi</vt:lpstr>
      <vt:lpstr>'PPH Konsumsi'!Print_Area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GreyComputer</cp:lastModifiedBy>
  <cp:lastPrinted>2023-03-06T13:37:09Z</cp:lastPrinted>
  <dcterms:created xsi:type="dcterms:W3CDTF">2020-03-22T08:48:00Z</dcterms:created>
  <dcterms:modified xsi:type="dcterms:W3CDTF">2023-03-21T01:43:03Z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