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970367C8-2F77-48E3-99E8-E560E0C260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US" sheetId="1" r:id="rId1"/>
  </sheets>
  <definedNames>
    <definedName name="_xlnm.Print_Area" localSheetId="0">PUS!$A$1:$H$25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G4" i="1" l="1"/>
  <c r="L4" i="1" l="1"/>
  <c r="G8" i="1"/>
  <c r="L8" i="1" s="1"/>
  <c r="G7" i="1"/>
  <c r="L7" i="1" s="1"/>
  <c r="G6" i="1"/>
  <c r="L6" i="1" s="1"/>
  <c r="G5" i="1"/>
  <c r="L5" i="1" s="1"/>
  <c r="H5" i="1" l="1"/>
  <c r="G9" i="1"/>
  <c r="H8" i="1" l="1"/>
  <c r="H7" i="1"/>
  <c r="H6" i="1"/>
  <c r="F9" i="1"/>
  <c r="L9" i="1" s="1"/>
  <c r="E9" i="1"/>
  <c r="D9" i="1"/>
  <c r="C9" i="1"/>
  <c r="H9" i="1" l="1"/>
</calcChain>
</file>

<file path=xl/sharedStrings.xml><?xml version="1.0" encoding="utf-8"?>
<sst xmlns="http://schemas.openxmlformats.org/spreadsheetml/2006/main" count="40" uniqueCount="27">
  <si>
    <t>KOTA BIMA</t>
  </si>
  <si>
    <t xml:space="preserve">KECAMATAN </t>
  </si>
  <si>
    <t>RASANAE BARAT</t>
  </si>
  <si>
    <t>RASANAE TIMUR</t>
  </si>
  <si>
    <t>ASAKOTA</t>
  </si>
  <si>
    <t>RABA</t>
  </si>
  <si>
    <t>MPUNDA</t>
  </si>
  <si>
    <t xml:space="preserve"> </t>
  </si>
  <si>
    <t>Tahun 2019</t>
  </si>
  <si>
    <t>Tahun 2020</t>
  </si>
  <si>
    <t>Satuan : PUS</t>
  </si>
  <si>
    <t>Tahun 2021</t>
  </si>
  <si>
    <t>JUMLAH PUS
PESERTA KB</t>
  </si>
  <si>
    <t>JUMLAH PUS YANG BELUM BER- KB</t>
  </si>
  <si>
    <t>JUMLAH PUS
YANG INGIN BER- KB TAPI TIDAK TERLAYANI</t>
  </si>
  <si>
    <t>JUMLAH
PUS</t>
  </si>
  <si>
    <t>% PUS BELUM
BER- KB</t>
  </si>
  <si>
    <t>PUS PENERIMA BANTUAN IURAN
(PBI - JKN) YANG  BER- KB</t>
  </si>
  <si>
    <t>-</t>
  </si>
  <si>
    <t>Tahun 2022</t>
  </si>
  <si>
    <t>Jumlah Pasangan Usia Subur di Kota Bima Tahun 2024, di rinci menurut Kesertaan KB  per Kecamatan</t>
  </si>
  <si>
    <t>Tahun 2023</t>
  </si>
  <si>
    <t>KODE
WILAYAH</t>
  </si>
  <si>
    <t>Sumber Data : Dinas Pengendalian Penduduk dan Keluarga Berencana Kota Bima, Tahun 2025</t>
  </si>
  <si>
    <t>=</t>
  </si>
  <si>
    <t>+</t>
  </si>
  <si>
    <t>MOHON DI CEK KEMBALI. FORMULANYA SEHARUSNYA SEPERTI DIBAWAH INI.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</si>
</sst>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EE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4" fillId="0" borderId="0"/>
    <xf numFmtId="165" fontId="3" fillId="0" borderId="0"/>
    <xf numFmtId="0" fontId="5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6" fillId="0" borderId="0" applyFill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 indent="1"/>
      <protection locked="0"/>
    </xf>
    <xf numFmtId="3" fontId="7" fillId="0" borderId="0" xfId="0" applyNumberFormat="1" applyFont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 indent="1"/>
      <protection locked="0"/>
    </xf>
    <xf numFmtId="3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3" fontId="7" fillId="0" borderId="0" xfId="0" applyNumberFormat="1" applyFont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3" fontId="7" fillId="0" borderId="0" xfId="0" applyNumberFormat="1" applyFont="1" applyAlignment="1" applyProtection="1">
      <alignment horizontal="center" vertical="center"/>
      <protection hidden="1"/>
    </xf>
    <xf numFmtId="4" fontId="7" fillId="0" borderId="0" xfId="0" applyNumberFormat="1" applyFont="1" applyAlignment="1" applyProtection="1">
      <alignment horizontal="center" vertical="center"/>
      <protection hidden="1"/>
    </xf>
    <xf numFmtId="3" fontId="7" fillId="0" borderId="2" xfId="0" applyNumberFormat="1" applyFont="1" applyBorder="1" applyAlignment="1" applyProtection="1">
      <alignment horizontal="center" vertical="center"/>
      <protection hidden="1"/>
    </xf>
    <xf numFmtId="4" fontId="7" fillId="0" borderId="2" xfId="0" applyNumberFormat="1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3" fontId="7" fillId="0" borderId="0" xfId="0" applyNumberFormat="1" applyFont="1" applyAlignment="1" applyProtection="1">
      <alignment vertical="center"/>
      <protection locked="0"/>
    </xf>
    <xf numFmtId="10" fontId="7" fillId="0" borderId="0" xfId="8" applyNumberFormat="1" applyFont="1" applyAlignment="1" applyProtection="1">
      <alignment vertical="center"/>
      <protection locked="0"/>
    </xf>
    <xf numFmtId="4" fontId="7" fillId="3" borderId="0" xfId="0" applyNumberFormat="1" applyFont="1" applyFill="1" applyAlignment="1">
      <alignment horizontal="center" vertical="center"/>
    </xf>
    <xf numFmtId="4" fontId="8" fillId="3" borderId="3" xfId="0" applyNumberFormat="1" applyFont="1" applyFill="1" applyBorder="1" applyAlignment="1">
      <alignment horizontal="center" vertical="center"/>
    </xf>
    <xf numFmtId="0" fontId="10" fillId="3" borderId="0" xfId="0" applyFont="1" applyFill="1" applyAlignment="1" applyProtection="1">
      <alignment horizontal="center" vertical="center"/>
      <protection locked="0"/>
    </xf>
  </cellXfs>
  <cellStyles count="9">
    <cellStyle name="Comma 2" xfId="4" xr:uid="{00000000-0005-0000-0000-000000000000}"/>
    <cellStyle name="Comma 3" xfId="6" xr:uid="{00000000-0005-0000-0000-000001000000}"/>
    <cellStyle name="Normal" xfId="0" builtinId="0"/>
    <cellStyle name="Normal 10 2 2" xfId="2" xr:uid="{00000000-0005-0000-0000-000003000000}"/>
    <cellStyle name="Normal 14" xfId="3" xr:uid="{00000000-0005-0000-0000-000004000000}"/>
    <cellStyle name="Normal 2" xfId="5" xr:uid="{00000000-0005-0000-0000-000005000000}"/>
    <cellStyle name="Normal 2 2 2" xfId="1" xr:uid="{00000000-0005-0000-0000-000006000000}"/>
    <cellStyle name="Normal 3" xfId="7" xr:uid="{00000000-0005-0000-0000-000007000000}"/>
    <cellStyle name="Percent" xfId="8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showGridLines="0" tabSelected="1" view="pageBreakPreview" zoomScaleNormal="100" zoomScaleSheetLayoutView="100" workbookViewId="0">
      <selection activeCell="C6" sqref="C6"/>
    </sheetView>
  </sheetViews>
  <sheetFormatPr defaultRowHeight="12.75" x14ac:dyDescent="0.25"/>
  <cols>
    <col min="1" max="1" width="11.7109375" style="2" customWidth="1"/>
    <col min="2" max="2" width="17.140625" style="2" customWidth="1"/>
    <col min="3" max="3" width="11.5703125" style="2" customWidth="1"/>
    <col min="4" max="4" width="14.7109375" style="2" customWidth="1"/>
    <col min="5" max="5" width="14.140625" style="2" customWidth="1"/>
    <col min="6" max="6" width="12.140625" style="2" customWidth="1"/>
    <col min="7" max="7" width="12" style="2" customWidth="1"/>
    <col min="8" max="8" width="9.7109375" style="2" customWidth="1"/>
    <col min="9" max="9" width="9.140625" style="2"/>
    <col min="10" max="10" width="14.140625" style="2" customWidth="1"/>
    <col min="11" max="11" width="9.140625" style="2"/>
    <col min="12" max="13" width="14.85546875" style="2" customWidth="1"/>
    <col min="14" max="16384" width="9.140625" style="2"/>
  </cols>
  <sheetData>
    <row r="1" spans="1:16" ht="25.5" customHeight="1" x14ac:dyDescent="0.25">
      <c r="A1" s="18" t="s">
        <v>20</v>
      </c>
      <c r="B1" s="18"/>
      <c r="C1" s="18"/>
      <c r="D1" s="18"/>
      <c r="E1" s="18"/>
      <c r="F1" s="18"/>
      <c r="G1" s="18"/>
      <c r="H1" s="18"/>
      <c r="I1" s="27" t="s">
        <v>26</v>
      </c>
      <c r="J1" s="27"/>
      <c r="K1" s="27"/>
      <c r="L1" s="27"/>
      <c r="M1" s="27"/>
    </row>
    <row r="2" spans="1:16" x14ac:dyDescent="0.25">
      <c r="G2" s="1"/>
      <c r="H2" s="1" t="s">
        <v>10</v>
      </c>
    </row>
    <row r="3" spans="1:16" ht="98.25" customHeight="1" thickBot="1" x14ac:dyDescent="0.3">
      <c r="A3" s="20" t="s">
        <v>22</v>
      </c>
      <c r="B3" s="19" t="s">
        <v>1</v>
      </c>
      <c r="C3" s="20" t="s">
        <v>12</v>
      </c>
      <c r="D3" s="20" t="s">
        <v>17</v>
      </c>
      <c r="E3" s="20" t="s">
        <v>14</v>
      </c>
      <c r="F3" s="20" t="s">
        <v>13</v>
      </c>
      <c r="G3" s="20" t="s">
        <v>15</v>
      </c>
      <c r="H3" s="20" t="s">
        <v>16</v>
      </c>
      <c r="J3" s="20" t="s">
        <v>15</v>
      </c>
      <c r="K3" s="2" t="s">
        <v>24</v>
      </c>
      <c r="L3" s="20" t="s">
        <v>17</v>
      </c>
      <c r="M3" s="20" t="s">
        <v>25</v>
      </c>
      <c r="N3" s="20" t="s">
        <v>14</v>
      </c>
      <c r="O3" s="20" t="s">
        <v>25</v>
      </c>
      <c r="P3" s="20" t="s">
        <v>13</v>
      </c>
    </row>
    <row r="4" spans="1:16" ht="24.75" customHeight="1" thickTop="1" thickBot="1" x14ac:dyDescent="0.3">
      <c r="A4" s="7">
        <v>527201</v>
      </c>
      <c r="B4" s="8" t="s">
        <v>2</v>
      </c>
      <c r="C4" s="4">
        <v>2318</v>
      </c>
      <c r="D4" s="4">
        <v>1870</v>
      </c>
      <c r="E4" s="4">
        <v>528</v>
      </c>
      <c r="F4" s="4">
        <v>1907</v>
      </c>
      <c r="G4" s="10">
        <f>IF(COUNT(D4:F4)=0,"",IF(SUM(D4:F4)=0,0,SUM(D4:F4)))</f>
        <v>4305</v>
      </c>
      <c r="H4" s="25">
        <f>IF(COUNT(E4:G4)=0,"",IF(OR(SUM(E4:F4)=0,SUM(G4)=0),0,SUM(E4,F4)/G4*100))</f>
        <v>56.562137049941931</v>
      </c>
      <c r="J4" s="20" t="s">
        <v>16</v>
      </c>
      <c r="K4" s="2" t="s">
        <v>24</v>
      </c>
      <c r="L4" s="24">
        <f>F4/G4*100%</f>
        <v>0.4429732868757259</v>
      </c>
    </row>
    <row r="5" spans="1:16" ht="24.75" customHeight="1" thickTop="1" x14ac:dyDescent="0.25">
      <c r="A5" s="7">
        <v>527202</v>
      </c>
      <c r="B5" s="8" t="s">
        <v>3</v>
      </c>
      <c r="C5" s="4">
        <v>1998</v>
      </c>
      <c r="D5" s="4">
        <v>1853</v>
      </c>
      <c r="E5" s="4">
        <v>182</v>
      </c>
      <c r="F5" s="4">
        <v>1061</v>
      </c>
      <c r="G5" s="10">
        <f t="shared" ref="G5:G8" si="0">IF(COUNT(D5:F5)=0,"",IF(SUM(D5:F5)=0,0,SUM(D5:F5)))</f>
        <v>3096</v>
      </c>
      <c r="H5" s="25">
        <f t="shared" ref="H5:H8" si="1">IF(COUNT(E5:G5)=0,"",IF(OR(SUM(E5:F5)=0,SUM(G5)=0),0,SUM(E5,F5)/G5*100))</f>
        <v>40.148578811369504</v>
      </c>
      <c r="L5" s="24">
        <f>F5/G5</f>
        <v>0.34270025839793283</v>
      </c>
    </row>
    <row r="6" spans="1:16" ht="24.75" customHeight="1" x14ac:dyDescent="0.25">
      <c r="A6" s="7">
        <v>527203</v>
      </c>
      <c r="B6" s="8" t="s">
        <v>4</v>
      </c>
      <c r="C6" s="4">
        <v>3078</v>
      </c>
      <c r="D6" s="4">
        <v>3141</v>
      </c>
      <c r="E6" s="4">
        <v>500</v>
      </c>
      <c r="F6" s="4">
        <v>2246</v>
      </c>
      <c r="G6" s="10">
        <f t="shared" si="0"/>
        <v>5887</v>
      </c>
      <c r="H6" s="25">
        <f t="shared" si="1"/>
        <v>46.64515033123832</v>
      </c>
      <c r="L6" s="24">
        <f>F6/G6</f>
        <v>0.38151860030575846</v>
      </c>
    </row>
    <row r="7" spans="1:16" ht="24.75" customHeight="1" x14ac:dyDescent="0.25">
      <c r="A7" s="7">
        <v>527204</v>
      </c>
      <c r="B7" s="8" t="s">
        <v>5</v>
      </c>
      <c r="C7" s="4">
        <v>3173</v>
      </c>
      <c r="D7" s="4">
        <v>3099</v>
      </c>
      <c r="E7" s="4">
        <v>463</v>
      </c>
      <c r="F7" s="4">
        <v>2287</v>
      </c>
      <c r="G7" s="10">
        <f t="shared" si="0"/>
        <v>5849</v>
      </c>
      <c r="H7" s="25">
        <f t="shared" si="1"/>
        <v>47.016584031458372</v>
      </c>
      <c r="L7" s="24">
        <f>F7/G7</f>
        <v>0.3910070097452556</v>
      </c>
    </row>
    <row r="8" spans="1:16" ht="24.75" customHeight="1" x14ac:dyDescent="0.25">
      <c r="A8" s="7">
        <v>527205</v>
      </c>
      <c r="B8" s="8" t="s">
        <v>6</v>
      </c>
      <c r="C8" s="4">
        <v>2385</v>
      </c>
      <c r="D8" s="4">
        <v>1970</v>
      </c>
      <c r="E8" s="4">
        <v>409</v>
      </c>
      <c r="F8" s="4">
        <v>2222</v>
      </c>
      <c r="G8" s="10">
        <f t="shared" si="0"/>
        <v>4601</v>
      </c>
      <c r="H8" s="25">
        <f t="shared" si="1"/>
        <v>57.183221038904584</v>
      </c>
      <c r="L8" s="24">
        <f>F8/G8</f>
        <v>0.48293849163225383</v>
      </c>
    </row>
    <row r="9" spans="1:16" ht="29.25" customHeight="1" thickBot="1" x14ac:dyDescent="0.3">
      <c r="A9" s="21">
        <v>5272</v>
      </c>
      <c r="B9" s="9" t="s">
        <v>0</v>
      </c>
      <c r="C9" s="11">
        <f>IF(SUM(C4:C8)=0,0,SUM(C4:C8))</f>
        <v>12952</v>
      </c>
      <c r="D9" s="11">
        <f t="shared" ref="D9:G9" si="2">IF(SUM(D4:D8)=0,0,SUM(D4:D8))</f>
        <v>11933</v>
      </c>
      <c r="E9" s="11">
        <f t="shared" si="2"/>
        <v>2082</v>
      </c>
      <c r="F9" s="11">
        <f t="shared" si="2"/>
        <v>9723</v>
      </c>
      <c r="G9" s="11">
        <f t="shared" si="2"/>
        <v>23738</v>
      </c>
      <c r="H9" s="26">
        <f>IF(COUNT(E9:G9)=0,"",IF(OR(SUM(E9:F9)=0,SUM(G9)=0),0,SUM(E9,F9)/G9*100))</f>
        <v>49.730390091835872</v>
      </c>
      <c r="L9" s="24">
        <f>F9/G9</f>
        <v>0.40959642766871684</v>
      </c>
    </row>
    <row r="10" spans="1:16" ht="21" customHeight="1" x14ac:dyDescent="0.25">
      <c r="A10" s="7">
        <v>5272</v>
      </c>
      <c r="B10" s="3" t="s">
        <v>21</v>
      </c>
      <c r="C10" s="4">
        <v>18585</v>
      </c>
      <c r="D10" s="4">
        <v>12393</v>
      </c>
      <c r="E10" s="4">
        <v>2796</v>
      </c>
      <c r="F10" s="4">
        <v>2796</v>
      </c>
      <c r="G10" s="12">
        <v>36570</v>
      </c>
      <c r="H10" s="13">
        <v>15.291222313371616</v>
      </c>
    </row>
    <row r="11" spans="1:16" ht="21" customHeight="1" x14ac:dyDescent="0.25">
      <c r="A11" s="7">
        <v>5272</v>
      </c>
      <c r="B11" s="3" t="s">
        <v>19</v>
      </c>
      <c r="C11" s="4">
        <v>20367</v>
      </c>
      <c r="D11" s="4">
        <v>15723</v>
      </c>
      <c r="E11" s="4">
        <v>2147</v>
      </c>
      <c r="F11" s="4">
        <v>4661</v>
      </c>
      <c r="G11" s="12">
        <v>42898</v>
      </c>
      <c r="H11" s="13">
        <v>15.870203739102056</v>
      </c>
    </row>
    <row r="12" spans="1:16" ht="21" customHeight="1" x14ac:dyDescent="0.25">
      <c r="A12" s="7">
        <v>5272</v>
      </c>
      <c r="B12" s="3" t="s">
        <v>11</v>
      </c>
      <c r="C12" s="4">
        <v>12098</v>
      </c>
      <c r="D12" s="4" t="s">
        <v>18</v>
      </c>
      <c r="E12" s="4" t="s">
        <v>18</v>
      </c>
      <c r="F12" s="4">
        <v>10876</v>
      </c>
      <c r="G12" s="12">
        <v>22974</v>
      </c>
      <c r="H12" s="13">
        <v>47.340471837729609</v>
      </c>
    </row>
    <row r="13" spans="1:16" ht="21" customHeight="1" x14ac:dyDescent="0.25">
      <c r="A13" s="7">
        <v>5272</v>
      </c>
      <c r="B13" s="3" t="s">
        <v>9</v>
      </c>
      <c r="C13" s="4">
        <v>26465</v>
      </c>
      <c r="D13" s="4" t="s">
        <v>18</v>
      </c>
      <c r="E13" s="4" t="s">
        <v>18</v>
      </c>
      <c r="F13" s="4">
        <v>5252</v>
      </c>
      <c r="G13" s="12">
        <v>31717</v>
      </c>
      <c r="H13" s="13">
        <v>16.558943153513887</v>
      </c>
      <c r="J13" s="23"/>
    </row>
    <row r="14" spans="1:16" ht="21" customHeight="1" thickBot="1" x14ac:dyDescent="0.3">
      <c r="A14" s="22">
        <v>5272</v>
      </c>
      <c r="B14" s="5" t="s">
        <v>8</v>
      </c>
      <c r="C14" s="6">
        <v>23987</v>
      </c>
      <c r="D14" s="6" t="s">
        <v>18</v>
      </c>
      <c r="E14" s="6" t="s">
        <v>18</v>
      </c>
      <c r="F14" s="6">
        <v>6177</v>
      </c>
      <c r="G14" s="14">
        <v>30164</v>
      </c>
      <c r="H14" s="15">
        <v>20.478053308579764</v>
      </c>
    </row>
    <row r="15" spans="1:16" ht="13.5" thickTop="1" x14ac:dyDescent="0.25">
      <c r="A15" s="16" t="s">
        <v>23</v>
      </c>
      <c r="B15" s="16"/>
      <c r="C15" s="16"/>
      <c r="D15" s="17"/>
      <c r="E15" s="17"/>
      <c r="F15" s="17"/>
      <c r="G15" s="2" t="s">
        <v>7</v>
      </c>
      <c r="H15" s="2" t="s">
        <v>7</v>
      </c>
    </row>
  </sheetData>
  <sheetProtection formatCells="0"/>
  <mergeCells count="1">
    <mergeCell ref="I1:M1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8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PUS</vt:lpstr>
      <vt:lpstr>PUS!Print_Area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2025-07-02T08:05:18Z</dcterms:modified>
</cp:coreProperties>
</file>