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z40BQ/2HJylJdz3CYGECm8NUPAAUIiu4FZ6v32kpCUc="/>
    </ext>
  </extLst>
</workbook>
</file>

<file path=xl/sharedStrings.xml><?xml version="1.0" encoding="utf-8"?>
<sst xmlns="http://schemas.openxmlformats.org/spreadsheetml/2006/main" count="40" uniqueCount="26">
  <si>
    <t>Jumlah Produksi Perikanan Budidaya di Kota Bima berdasarkan Jenis Budidaya
di rinci per Kecamatan Tahun 2024</t>
  </si>
  <si>
    <t>NO</t>
  </si>
  <si>
    <t xml:space="preserve">KECAMATAN </t>
  </si>
  <si>
    <t>BUDIDAYA AIR LAUT</t>
  </si>
  <si>
    <t>BUDIDAYA AIR TAWAR</t>
  </si>
  <si>
    <t>BUDIDAYA AIR PAYAU</t>
  </si>
  <si>
    <t>Total Pembudidaya
(Orang)</t>
  </si>
  <si>
    <t>Total Produksi
(Ton)</t>
  </si>
  <si>
    <t>Total Nilai Produksi
(Milyar Rupiah)</t>
  </si>
  <si>
    <t>Jumlah Pembudidaya
(Orang)</t>
  </si>
  <si>
    <t>Jumlah Produksi
(Ton)</t>
  </si>
  <si>
    <t>Nilai Produksi
(Milyar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</si>
  <si>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</si>
  <si>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</si>
  <si>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</si>
  <si>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</si>
  <si>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</si>
  <si>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</si>
  <si>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</si>
  <si>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</si>
  <si>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13,82</t>
  </si>
  <si>
    <t>Tahun 2020</t>
  </si>
  <si>
    <t>Tahun 2019</t>
  </si>
  <si>
    <t>Tahun 2018</t>
  </si>
  <si>
    <t>-</t>
  </si>
  <si>
    <t>Sumber Data : Dinas Kelautan dan Perikanan Kota Bima,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</si>
</sst>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-* #,##0_-;\-* #,##0_-;_-* &quot;-&quot;_-;_-@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/>
    <font>
      <b/>
      <sz val="9.0"/>
      <color theme="1"/>
      <name val="Calibri"/>
    </font>
    <font>
      <color theme="1"/>
      <name val="Calibri"/>
      <scheme val="minor"/>
    </font>
    <font>
      <sz val="8.0"/>
      <color theme="1"/>
      <name val="Calibri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3">
    <border/>
    <border>
      <left/>
      <right/>
      <top style="double">
        <color rgb="FF000000"/>
      </top>
    </border>
    <border>
      <left/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/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/>
      <top style="double">
        <color rgb="FF000000"/>
      </top>
      <bottom style="thin">
        <color rgb="FF000000"/>
      </bottom>
    </border>
    <border>
      <left style="thin">
        <color rgb="FF000000"/>
      </left>
      <right/>
      <top style="double">
        <color rgb="FF000000"/>
      </top>
    </border>
    <border>
      <left/>
      <right/>
      <bottom style="double">
        <color rgb="FF000000"/>
      </bottom>
    </border>
    <border>
      <left/>
      <right style="thin">
        <color rgb="FF000000"/>
      </right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 style="double">
        <color rgb="FF000000"/>
      </top>
      <bottom/>
    </border>
    <border>
      <left/>
      <right/>
      <top/>
      <bottom/>
    </border>
    <border>
      <bottom style="double">
        <color rgb="FF000000"/>
      </bottom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right"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2" fontId="4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2" fontId="4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10" fillId="0" fontId="5" numFmtId="0" xfId="0" applyBorder="1" applyFont="1"/>
    <xf borderId="11" fillId="2" fontId="6" numFmtId="0" xfId="0" applyAlignment="1" applyBorder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13" fillId="2" fontId="6" numFmtId="0" xfId="0" applyAlignment="1" applyBorder="1" applyFont="1">
      <alignment horizontal="center" shrinkToFit="0" vertical="center" wrapText="1"/>
    </xf>
    <xf borderId="14" fillId="0" fontId="5" numFmtId="0" xfId="0" applyBorder="1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15" fillId="0" fontId="3" numFmtId="3" xfId="0" applyAlignment="1" applyBorder="1" applyFont="1" applyNumberFormat="1">
      <alignment horizontal="center" vertical="center"/>
    </xf>
    <xf borderId="0" fillId="0" fontId="3" numFmtId="4" xfId="0" applyAlignment="1" applyFont="1" applyNumberFormat="1">
      <alignment horizontal="center" vertical="center"/>
    </xf>
    <xf borderId="15" fillId="0" fontId="3" numFmtId="3" xfId="0" applyAlignment="1" applyBorder="1" applyFont="1" applyNumberFormat="1">
      <alignment horizontal="center" readingOrder="0" vertical="center"/>
    </xf>
    <xf borderId="0" fillId="0" fontId="3" numFmtId="4" xfId="0" applyAlignment="1" applyFont="1" applyNumberFormat="1">
      <alignment horizontal="center" readingOrder="0" vertical="center"/>
    </xf>
    <xf borderId="16" fillId="0" fontId="3" numFmtId="4" xfId="0" applyAlignment="1" applyBorder="1" applyFont="1" applyNumberFormat="1">
      <alignment horizontal="center" readingOrder="0" vertical="center"/>
    </xf>
    <xf borderId="0" fillId="0" fontId="7" numFmtId="0" xfId="0" applyAlignment="1" applyFont="1">
      <alignment readingOrder="0"/>
    </xf>
    <xf borderId="17" fillId="0" fontId="3" numFmtId="3" xfId="0" applyAlignment="1" applyBorder="1" applyFont="1" applyNumberFormat="1">
      <alignment horizontal="center" vertical="center"/>
    </xf>
    <xf borderId="18" fillId="0" fontId="3" numFmtId="4" xfId="0" applyAlignment="1" applyBorder="1" applyFont="1" applyNumberFormat="1">
      <alignment horizontal="center" readingOrder="0" vertical="center"/>
    </xf>
    <xf borderId="12" fillId="2" fontId="4" numFmtId="0" xfId="0" applyAlignment="1" applyBorder="1" applyFont="1">
      <alignment vertical="center"/>
    </xf>
    <xf borderId="12" fillId="2" fontId="4" numFmtId="0" xfId="0" applyAlignment="1" applyBorder="1" applyFont="1">
      <alignment horizontal="left" vertical="center"/>
    </xf>
    <xf borderId="12" fillId="2" fontId="4" numFmtId="4" xfId="0" applyAlignment="1" applyBorder="1" applyFont="1" applyNumberFormat="1">
      <alignment horizontal="center" vertical="center"/>
    </xf>
    <xf borderId="19" fillId="3" fontId="4" numFmtId="0" xfId="0" applyAlignment="1" applyBorder="1" applyFill="1" applyFont="1">
      <alignment vertical="center"/>
    </xf>
    <xf borderId="20" fillId="3" fontId="3" numFmtId="3" xfId="0" applyAlignment="1" applyBorder="1" applyFont="1" applyNumberFormat="1">
      <alignment horizontal="center" vertical="center"/>
    </xf>
    <xf borderId="20" fillId="3" fontId="3" numFmtId="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0" fillId="0" fontId="3" numFmtId="3" xfId="0" applyAlignment="1" applyFont="1" applyNumberFormat="1">
      <alignment horizontal="center" vertical="center"/>
    </xf>
    <xf borderId="21" fillId="0" fontId="3" numFmtId="0" xfId="0" applyAlignment="1" applyBorder="1" applyFont="1">
      <alignment vertical="center"/>
    </xf>
    <xf borderId="21" fillId="0" fontId="3" numFmtId="0" xfId="0" applyAlignment="1" applyBorder="1" applyFont="1">
      <alignment horizontal="left" vertical="center"/>
    </xf>
    <xf borderId="21" fillId="0" fontId="3" numFmtId="3" xfId="0" applyAlignment="1" applyBorder="1" applyFont="1" applyNumberFormat="1">
      <alignment horizontal="center" vertical="center"/>
    </xf>
    <xf borderId="21" fillId="0" fontId="3" numFmtId="4" xfId="0" applyAlignment="1" applyBorder="1" applyFont="1" applyNumberFormat="1">
      <alignment horizontal="center" vertical="center"/>
    </xf>
    <xf borderId="22" fillId="0" fontId="8" numFmtId="0" xfId="0" applyAlignment="1" applyBorder="1" applyFont="1">
      <alignment horizontal="left" vertical="top"/>
    </xf>
    <xf borderId="22" fillId="0" fontId="5" numFmtId="0" xfId="0" applyBorder="1" applyFont="1"/>
    <xf borderId="0" fillId="0" fontId="1" numFmtId="3" xfId="0" applyAlignment="1" applyFont="1" applyNumberFormat="1">
      <alignment vertical="center"/>
    </xf>
    <xf borderId="0" fillId="0" fontId="9" numFmtId="3" xfId="0" applyAlignment="1" applyFont="1" applyNumberFormat="1">
      <alignment horizontal="center" vertical="center"/>
    </xf>
    <xf borderId="0" fillId="0" fontId="1" numFmtId="164" xfId="0" applyAlignment="1" applyFont="1" applyNumberFormat="1">
      <alignment vertical="center"/>
    </xf>
    <xf borderId="0" fillId="0" fontId="1" numFmtId="165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5.43"/>
    <col customWidth="1" min="3" max="3" width="14.14"/>
    <col customWidth="1" min="4" max="4" width="10.57"/>
    <col customWidth="1" min="5" max="5" width="7.86"/>
    <col customWidth="1" min="6" max="6" width="11.0"/>
    <col customWidth="1" min="7" max="7" width="10.57"/>
    <col customWidth="1" min="8" max="8" width="7.86"/>
    <col customWidth="1" min="9" max="9" width="12.14"/>
    <col customWidth="1" min="10" max="10" width="10.57"/>
    <col customWidth="1" min="11" max="11" width="7.86"/>
    <col customWidth="1" min="12" max="12" width="11.86"/>
    <col customWidth="1" min="13" max="13" width="10.57"/>
    <col customWidth="1" min="14" max="14" width="7.86"/>
    <col customWidth="1" min="15" max="15" width="12.86"/>
    <col customWidth="1" min="16" max="26" width="9.14"/>
  </cols>
  <sheetData>
    <row r="1" ht="32.25" customHeight="1">
      <c r="A1" s="1"/>
      <c r="B1" s="2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0.25" customHeight="1">
      <c r="A3" s="1"/>
      <c r="B3" s="4" t="s">
        <v>1</v>
      </c>
      <c r="C3" s="5" t="s">
        <v>2</v>
      </c>
      <c r="D3" s="6" t="s">
        <v>3</v>
      </c>
      <c r="E3" s="7"/>
      <c r="F3" s="8"/>
      <c r="G3" s="6" t="s">
        <v>4</v>
      </c>
      <c r="H3" s="7"/>
      <c r="I3" s="9"/>
      <c r="J3" s="10" t="s">
        <v>5</v>
      </c>
      <c r="K3" s="7"/>
      <c r="L3" s="9"/>
      <c r="M3" s="11" t="s">
        <v>6</v>
      </c>
      <c r="N3" s="12" t="s">
        <v>7</v>
      </c>
      <c r="O3" s="12" t="s">
        <v>8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50.25" customHeight="1">
      <c r="A4" s="1"/>
      <c r="B4" s="13"/>
      <c r="C4" s="14"/>
      <c r="D4" s="15" t="s">
        <v>9</v>
      </c>
      <c r="E4" s="16" t="s">
        <v>10</v>
      </c>
      <c r="F4" s="17" t="s">
        <v>11</v>
      </c>
      <c r="G4" s="15" t="s">
        <v>9</v>
      </c>
      <c r="H4" s="16" t="s">
        <v>10</v>
      </c>
      <c r="I4" s="17" t="s">
        <v>11</v>
      </c>
      <c r="J4" s="15" t="s">
        <v>9</v>
      </c>
      <c r="K4" s="16" t="s">
        <v>10</v>
      </c>
      <c r="L4" s="17" t="s">
        <v>11</v>
      </c>
      <c r="M4" s="18"/>
      <c r="N4" s="13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1"/>
      <c r="B5" s="19">
        <v>1.0</v>
      </c>
      <c r="C5" s="20" t="s">
        <v>12</v>
      </c>
      <c r="D5" s="21"/>
      <c r="E5" s="22"/>
      <c r="F5" s="22"/>
      <c r="G5" s="23">
        <v>40.0</v>
      </c>
      <c r="H5" s="24">
        <v>2.15</v>
      </c>
      <c r="I5" s="25">
        <v>49680.0</v>
      </c>
      <c r="J5" s="23">
        <v>52.0</v>
      </c>
      <c r="K5" s="24">
        <v>178.13</v>
      </c>
      <c r="L5" s="25">
        <v>3562600.0</v>
      </c>
      <c r="M5" s="23">
        <v>92.0</v>
      </c>
      <c r="N5" s="24">
        <v>180.29</v>
      </c>
      <c r="O5" s="24">
        <v>3612280.0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19">
        <v>2.0</v>
      </c>
      <c r="C6" s="20" t="s">
        <v>13</v>
      </c>
      <c r="D6" s="21"/>
      <c r="E6" s="22"/>
      <c r="F6" s="22"/>
      <c r="G6" s="23">
        <v>210.0</v>
      </c>
      <c r="H6" s="24">
        <v>125.06</v>
      </c>
      <c r="I6" s="25">
        <v>2876380.0</v>
      </c>
      <c r="J6" s="23">
        <v>0.0</v>
      </c>
      <c r="K6" s="24">
        <v>0.0</v>
      </c>
      <c r="L6" s="25">
        <v>0.0</v>
      </c>
      <c r="M6" s="23">
        <v>210.0</v>
      </c>
      <c r="N6" s="24">
        <v>125.06</v>
      </c>
      <c r="O6" s="24">
        <v>2876380.0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2.5" customHeight="1">
      <c r="A7" s="1"/>
      <c r="B7" s="19">
        <v>3.0</v>
      </c>
      <c r="C7" s="20" t="s">
        <v>14</v>
      </c>
      <c r="D7" s="24">
        <v>62.0</v>
      </c>
      <c r="E7" s="26">
        <v>16.24</v>
      </c>
      <c r="F7" s="24">
        <v>458870.0</v>
      </c>
      <c r="G7" s="23">
        <v>162.0</v>
      </c>
      <c r="H7" s="24">
        <v>85.74</v>
      </c>
      <c r="I7" s="25">
        <v>1972020.0</v>
      </c>
      <c r="J7" s="23">
        <v>78.0</v>
      </c>
      <c r="K7" s="24">
        <v>189.76</v>
      </c>
      <c r="L7" s="25">
        <v>3795200.0</v>
      </c>
      <c r="M7" s="23">
        <v>302.0</v>
      </c>
      <c r="N7" s="24">
        <v>291.74</v>
      </c>
      <c r="O7" s="24">
        <v>6226090.0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19">
        <v>4.0</v>
      </c>
      <c r="C8" s="20" t="s">
        <v>15</v>
      </c>
      <c r="D8" s="21"/>
      <c r="E8" s="22"/>
      <c r="F8" s="22"/>
      <c r="G8" s="23">
        <v>270.0</v>
      </c>
      <c r="H8" s="24">
        <v>132.71</v>
      </c>
      <c r="I8" s="25">
        <v>3052330.0</v>
      </c>
      <c r="J8" s="23">
        <v>0.0</v>
      </c>
      <c r="K8" s="24">
        <v>0.0</v>
      </c>
      <c r="L8" s="25">
        <v>0.0</v>
      </c>
      <c r="M8" s="23">
        <v>270.0</v>
      </c>
      <c r="N8" s="24">
        <v>132.71</v>
      </c>
      <c r="O8" s="24">
        <v>3052330.0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2.5" customHeight="1">
      <c r="A9" s="1"/>
      <c r="B9" s="19">
        <v>5.0</v>
      </c>
      <c r="C9" s="20" t="s">
        <v>16</v>
      </c>
      <c r="D9" s="27"/>
      <c r="E9" s="22"/>
      <c r="F9" s="22"/>
      <c r="G9" s="23">
        <v>183.0</v>
      </c>
      <c r="H9" s="28">
        <v>104.19</v>
      </c>
      <c r="I9" s="25">
        <v>2396370.0</v>
      </c>
      <c r="J9" s="23">
        <v>0.0</v>
      </c>
      <c r="K9" s="24">
        <v>0.0</v>
      </c>
      <c r="L9" s="25">
        <v>0.0</v>
      </c>
      <c r="M9" s="23">
        <v>183.0</v>
      </c>
      <c r="N9" s="24">
        <v>104.19</v>
      </c>
      <c r="O9" s="24">
        <v>2396370.0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"/>
      <c r="B10" s="29"/>
      <c r="C10" s="30" t="s">
        <v>17</v>
      </c>
      <c r="D10" s="31">
        <f t="shared" ref="D10:O10" si="1">SUM(D5:D9)</f>
        <v>62</v>
      </c>
      <c r="E10" s="31">
        <f t="shared" si="1"/>
        <v>16.24</v>
      </c>
      <c r="F10" s="31">
        <f t="shared" si="1"/>
        <v>458870</v>
      </c>
      <c r="G10" s="31">
        <f t="shared" si="1"/>
        <v>865</v>
      </c>
      <c r="H10" s="31">
        <f t="shared" si="1"/>
        <v>449.85</v>
      </c>
      <c r="I10" s="31">
        <f t="shared" si="1"/>
        <v>10346780</v>
      </c>
      <c r="J10" s="31">
        <f t="shared" si="1"/>
        <v>130</v>
      </c>
      <c r="K10" s="31">
        <f t="shared" si="1"/>
        <v>367.89</v>
      </c>
      <c r="L10" s="31">
        <f t="shared" si="1"/>
        <v>7357800</v>
      </c>
      <c r="M10" s="31">
        <f t="shared" si="1"/>
        <v>1057</v>
      </c>
      <c r="N10" s="31">
        <f t="shared" si="1"/>
        <v>833.99</v>
      </c>
      <c r="O10" s="31">
        <f t="shared" si="1"/>
        <v>18163450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32"/>
      <c r="C11" s="20" t="s">
        <v>18</v>
      </c>
      <c r="D11" s="33">
        <v>112.0</v>
      </c>
      <c r="E11" s="34">
        <v>15.61</v>
      </c>
      <c r="F11" s="34">
        <v>0.59318</v>
      </c>
      <c r="G11" s="33">
        <v>842.0</v>
      </c>
      <c r="H11" s="34">
        <v>407.86</v>
      </c>
      <c r="I11" s="34">
        <v>10.1965</v>
      </c>
      <c r="J11" s="33">
        <v>135.0</v>
      </c>
      <c r="K11" s="34">
        <v>386.39</v>
      </c>
      <c r="L11" s="34">
        <v>8.11419</v>
      </c>
      <c r="M11" s="33">
        <v>1089.0</v>
      </c>
      <c r="N11" s="34">
        <v>809.86</v>
      </c>
      <c r="O11" s="34">
        <v>18.903869999999998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"/>
      <c r="B12" s="35"/>
      <c r="C12" s="20" t="s">
        <v>19</v>
      </c>
      <c r="D12" s="36">
        <v>9.0</v>
      </c>
      <c r="E12" s="22" t="s">
        <v>20</v>
      </c>
      <c r="F12" s="22" t="str">
        <f t="shared" ref="F12:F14" si="3">E12*1000*38000/1000000000</f>
        <v>#VALUE!</v>
      </c>
      <c r="G12" s="36">
        <v>328.0</v>
      </c>
      <c r="H12" s="22">
        <v>388.107</v>
      </c>
      <c r="I12" s="22">
        <f t="shared" ref="I12:I14" si="4">(H12*1000*25000)/1000000000</f>
        <v>9.702675</v>
      </c>
      <c r="J12" s="36">
        <v>111.0</v>
      </c>
      <c r="K12" s="22">
        <v>388.16</v>
      </c>
      <c r="L12" s="22">
        <f t="shared" ref="L12:L14" si="5">(K12*1000*21000)/1000000000</f>
        <v>8.15136</v>
      </c>
      <c r="M12" s="36">
        <f t="shared" ref="M12:O12" si="2">IF(COUNT(D12,G12,J12)=0,"-",SUM(D12,G12,J12))</f>
        <v>448</v>
      </c>
      <c r="N12" s="22">
        <f t="shared" si="2"/>
        <v>776.267</v>
      </c>
      <c r="O12" s="22" t="str">
        <f t="shared" si="2"/>
        <v>#VALUE!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0" customHeight="1">
      <c r="A13" s="1"/>
      <c r="B13" s="35"/>
      <c r="C13" s="20" t="s">
        <v>21</v>
      </c>
      <c r="D13" s="36">
        <v>9.0</v>
      </c>
      <c r="E13" s="22">
        <v>31.62</v>
      </c>
      <c r="F13" s="22">
        <f t="shared" si="3"/>
        <v>1.20156</v>
      </c>
      <c r="G13" s="36">
        <v>205.0</v>
      </c>
      <c r="H13" s="22">
        <v>485.0</v>
      </c>
      <c r="I13" s="22">
        <f t="shared" si="4"/>
        <v>12.125</v>
      </c>
      <c r="J13" s="36">
        <v>91.0</v>
      </c>
      <c r="K13" s="22">
        <v>385.20000000000005</v>
      </c>
      <c r="L13" s="22">
        <f t="shared" si="5"/>
        <v>8.0892</v>
      </c>
      <c r="M13" s="36">
        <f t="shared" ref="M13:O13" si="6">IF(COUNT(D13,G13,J13)=0,"-",SUM(D13,G13,J13))</f>
        <v>305</v>
      </c>
      <c r="N13" s="22">
        <f t="shared" si="6"/>
        <v>901.82</v>
      </c>
      <c r="O13" s="22">
        <f t="shared" si="6"/>
        <v>21.41576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0" customHeight="1">
      <c r="A14" s="1"/>
      <c r="B14" s="35"/>
      <c r="C14" s="20" t="s">
        <v>22</v>
      </c>
      <c r="D14" s="36">
        <v>9.0</v>
      </c>
      <c r="E14" s="22">
        <v>52.22</v>
      </c>
      <c r="F14" s="22">
        <f t="shared" si="3"/>
        <v>1.98436</v>
      </c>
      <c r="G14" s="36">
        <v>205.0</v>
      </c>
      <c r="H14" s="22">
        <v>356.72</v>
      </c>
      <c r="I14" s="22">
        <f t="shared" si="4"/>
        <v>8.918</v>
      </c>
      <c r="J14" s="36">
        <v>91.0</v>
      </c>
      <c r="K14" s="22">
        <v>367.18</v>
      </c>
      <c r="L14" s="22">
        <f t="shared" si="5"/>
        <v>7.71078</v>
      </c>
      <c r="M14" s="36">
        <f t="shared" ref="M14:O14" si="7">IF(COUNT(D14,G14,J14)=0,"-",SUM(D14,G14,J14))</f>
        <v>305</v>
      </c>
      <c r="N14" s="22">
        <f t="shared" si="7"/>
        <v>776.12</v>
      </c>
      <c r="O14" s="22">
        <f t="shared" si="7"/>
        <v>18.61314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0" customHeight="1">
      <c r="A15" s="1"/>
      <c r="B15" s="37"/>
      <c r="C15" s="38" t="s">
        <v>23</v>
      </c>
      <c r="D15" s="39" t="s">
        <v>24</v>
      </c>
      <c r="E15" s="40" t="s">
        <v>24</v>
      </c>
      <c r="F15" s="40" t="s">
        <v>24</v>
      </c>
      <c r="G15" s="39" t="s">
        <v>24</v>
      </c>
      <c r="H15" s="40" t="s">
        <v>24</v>
      </c>
      <c r="I15" s="40" t="s">
        <v>24</v>
      </c>
      <c r="J15" s="39" t="s">
        <v>24</v>
      </c>
      <c r="K15" s="40" t="s">
        <v>24</v>
      </c>
      <c r="L15" s="40" t="s">
        <v>24</v>
      </c>
      <c r="M15" s="39" t="str">
        <f t="shared" ref="M15:O15" si="8">IF(COUNT(D15,G15,J15)=0,"-",SUM(D15,G15,J15))</f>
        <v>-</v>
      </c>
      <c r="N15" s="40" t="str">
        <f t="shared" si="8"/>
        <v>-</v>
      </c>
      <c r="O15" s="40" t="str">
        <f t="shared" si="8"/>
        <v>-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41" t="s">
        <v>25</v>
      </c>
      <c r="C16" s="42"/>
      <c r="D16" s="42"/>
      <c r="E16" s="42"/>
      <c r="F16" s="42"/>
      <c r="G16" s="42"/>
      <c r="H16" s="42"/>
      <c r="I16" s="4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4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44"/>
      <c r="I19" s="45"/>
      <c r="J19" s="4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46"/>
      <c r="F20" s="46"/>
      <c r="G20" s="46"/>
      <c r="H20" s="44"/>
      <c r="I20" s="1"/>
      <c r="J20" s="46"/>
      <c r="K20" s="4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46"/>
      <c r="F21" s="1"/>
      <c r="G21" s="46"/>
      <c r="H21" s="44"/>
      <c r="I21" s="1"/>
      <c r="J21" s="46"/>
      <c r="K21" s="4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46"/>
      <c r="G22" s="46"/>
      <c r="H22" s="44"/>
      <c r="I22" s="1"/>
      <c r="J22" s="46"/>
      <c r="K22" s="4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46"/>
      <c r="H23" s="1"/>
      <c r="I23" s="1"/>
      <c r="J23" s="4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N3:N4"/>
    <mergeCell ref="O3:O4"/>
    <mergeCell ref="B1:O1"/>
    <mergeCell ref="B3:B4"/>
    <mergeCell ref="C3:C4"/>
    <mergeCell ref="D3:F3"/>
    <mergeCell ref="G3:I3"/>
    <mergeCell ref="J3:L3"/>
    <mergeCell ref="M3:M4"/>
    <mergeCell ref="B16:I16"/>
  </mergeCells>
  <printOptions horizontalCentered="1"/>
  <pageMargins bottom="0.1968503937007874" footer="0.0" header="0.0" left="0.1968503937007874" right="0.1968503937007874" top="0.3937007874015748"/>
  <pageSetup paperSize="9" scale="67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