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yComputer\Downloads\"/>
    </mc:Choice>
  </mc:AlternateContent>
  <xr:revisionPtr revIDLastSave="0" documentId="13_ncr:1_{F6DB4A94-34D4-499A-9AAE-D0B511709C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H Ketersediaan" sheetId="1" r:id="rId1"/>
  </sheets>
  <definedNames>
    <definedName name="_xlnm.Print_Area" localSheetId="0">'PPH Ketersediaan'!$B$1:$H$22</definedName>
  </definedNames>
  <calcPr calcId="181029"/>
</workbook>
</file>

<file path=xl/calcChain.xml><?xml version="1.0" encoding="utf-8"?>
<calcChain xmlns="http://schemas.openxmlformats.org/spreadsheetml/2006/main">
  <c r="D14" i="1" l="1"/>
  <c r="E13" i="1" l="1"/>
  <c r="E12" i="1"/>
  <c r="F12" i="1" s="1"/>
  <c r="G12" i="1" s="1"/>
  <c r="E11" i="1"/>
  <c r="F11" i="1" s="1"/>
  <c r="G11" i="1" s="1"/>
  <c r="E10" i="1"/>
  <c r="F10" i="1" s="1"/>
  <c r="G10" i="1" s="1"/>
  <c r="E9" i="1"/>
  <c r="F9" i="1" s="1"/>
  <c r="G9" i="1" s="1"/>
  <c r="E8" i="1"/>
  <c r="F8" i="1" s="1"/>
  <c r="G8" i="1" s="1"/>
  <c r="E7" i="1"/>
  <c r="F7" i="1" s="1"/>
  <c r="G7" i="1" s="1"/>
  <c r="E6" i="1"/>
  <c r="F6" i="1" s="1"/>
  <c r="G6" i="1" s="1"/>
  <c r="E5" i="1"/>
  <c r="F5" i="1" s="1"/>
  <c r="G5" i="1" l="1"/>
  <c r="F13" i="1"/>
  <c r="F14" i="1" s="1"/>
  <c r="H14" i="1"/>
  <c r="E14" i="1"/>
  <c r="G14" i="1" l="1"/>
  <c r="G13" i="1"/>
</calcChain>
</file>

<file path=xl/sharedStrings.xml><?xml version="1.0" encoding="utf-8"?>
<sst xmlns="http://schemas.openxmlformats.org/spreadsheetml/2006/main" count="32" uniqueCount="27">
  <si>
    <t xml:space="preserve"> </t>
  </si>
  <si>
    <t>N O</t>
  </si>
  <si>
    <t>KELOMPOK BAHAN PANGAN</t>
  </si>
  <si>
    <t>Padi-Padian</t>
  </si>
  <si>
    <t>Umbi-Umbian</t>
  </si>
  <si>
    <t>Pangan Hewani</t>
  </si>
  <si>
    <t>Minyak dan Lemak</t>
  </si>
  <si>
    <t>Buah/Biji Berminyak</t>
  </si>
  <si>
    <t>Kacang-Kacangan</t>
  </si>
  <si>
    <t>Gula</t>
  </si>
  <si>
    <t>Sayur dan Buah</t>
  </si>
  <si>
    <t>Lain-Lain</t>
  </si>
  <si>
    <t>Jumlah</t>
  </si>
  <si>
    <t>Tahun 2021</t>
  </si>
  <si>
    <t>Tahun 2020</t>
  </si>
  <si>
    <t>Tahun 2019</t>
  </si>
  <si>
    <t>PPH KETERSEDIAAN PANGAN</t>
  </si>
  <si>
    <t>% AKE</t>
  </si>
  <si>
    <t>: Persentase Angka Kecukupan Energi</t>
  </si>
  <si>
    <t>SKOR PPH
Maksimal
(Ideal)</t>
  </si>
  <si>
    <t>SKOR PPH</t>
  </si>
  <si>
    <r>
      <t xml:space="preserve">SKOR RIIL
</t>
    </r>
    <r>
      <rPr>
        <b/>
        <sz val="8"/>
        <color theme="1"/>
        <rFont val="Calibri"/>
        <family val="2"/>
        <scheme val="minor"/>
      </rPr>
      <t>(Hasil Perhitungan)</t>
    </r>
  </si>
  <si>
    <r>
      <t xml:space="preserve">ENERGI
</t>
    </r>
    <r>
      <rPr>
        <b/>
        <sz val="8"/>
        <color theme="1"/>
        <rFont val="Calibri"/>
        <family val="2"/>
        <scheme val="minor"/>
      </rPr>
      <t>(Kkal/Kap/Hari)</t>
    </r>
  </si>
  <si>
    <r>
      <t xml:space="preserve">% AKE
</t>
    </r>
    <r>
      <rPr>
        <b/>
        <sz val="8"/>
        <color theme="1"/>
        <rFont val="Calibri"/>
        <family val="2"/>
        <scheme val="minor"/>
      </rPr>
      <t>(2400 kkal/kap/hr)</t>
    </r>
  </si>
  <si>
    <t>Skor Pola Pangan Harapan (PPH) Ketersediaan Pangan Kota Bima Tahun 2023</t>
  </si>
  <si>
    <t>Tahun 2022</t>
  </si>
  <si>
    <t>Sumber : Dinas Ketahanan Pangan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</si>
</sst>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 indent="1"/>
      <protection locked="0"/>
    </xf>
    <xf numFmtId="4" fontId="1" fillId="2" borderId="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showGridLines="0" tabSelected="1" view="pageBreakPreview" zoomScaleNormal="100" zoomScaleSheetLayoutView="100" workbookViewId="0">
      <selection activeCell="B1" sqref="B1:H1"/>
    </sheetView>
  </sheetViews>
  <sheetFormatPr defaultColWidth="9.140625" defaultRowHeight="12.75"/>
  <cols>
    <col min="1" max="1" width="9.140625" style="1"/>
    <col min="2" max="2" width="5.7109375" style="1" customWidth="1"/>
    <col min="3" max="3" width="22.140625" style="1" customWidth="1"/>
    <col min="4" max="7" width="17.28515625" style="1" customWidth="1"/>
    <col min="8" max="8" width="12.5703125" style="1" hidden="1" customWidth="1"/>
    <col min="9" max="16384" width="9.140625" style="1"/>
  </cols>
  <sheetData>
    <row r="1" spans="2:12" ht="18.75" customHeight="1">
      <c r="B1" s="25" t="s">
        <v>24</v>
      </c>
      <c r="C1" s="25"/>
      <c r="D1" s="25"/>
      <c r="E1" s="25"/>
      <c r="F1" s="25"/>
      <c r="G1" s="25"/>
      <c r="H1" s="25"/>
    </row>
    <row r="2" spans="2:12"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H2" s="1" t="s">
        <v>0</v>
      </c>
    </row>
    <row r="3" spans="2:12" ht="25.5" customHeight="1">
      <c r="B3" s="21" t="s">
        <v>1</v>
      </c>
      <c r="C3" s="23" t="s">
        <v>2</v>
      </c>
      <c r="D3" s="26" t="s">
        <v>16</v>
      </c>
      <c r="E3" s="26"/>
      <c r="F3" s="26"/>
      <c r="G3" s="26"/>
      <c r="H3" s="27" t="s">
        <v>19</v>
      </c>
      <c r="I3" s="2"/>
    </row>
    <row r="4" spans="2:12" ht="30" customHeight="1" thickBot="1">
      <c r="B4" s="22"/>
      <c r="C4" s="24"/>
      <c r="D4" s="8" t="s">
        <v>22</v>
      </c>
      <c r="E4" s="8" t="s">
        <v>23</v>
      </c>
      <c r="F4" s="8" t="s">
        <v>21</v>
      </c>
      <c r="G4" s="8" t="s">
        <v>20</v>
      </c>
      <c r="H4" s="28"/>
      <c r="I4" s="2"/>
    </row>
    <row r="5" spans="2:12" ht="18" customHeight="1" thickTop="1">
      <c r="B5" s="2">
        <v>1</v>
      </c>
      <c r="C5" s="9" t="s">
        <v>3</v>
      </c>
      <c r="D5" s="5">
        <v>1717</v>
      </c>
      <c r="E5" s="13">
        <f>IF(D5="","",IF(SUM(D5)=0,0,D5/2400*100))</f>
        <v>71.541666666666671</v>
      </c>
      <c r="F5" s="13">
        <f>IF(E5="","",IF(SUM(E5)=0,0,0.5*E5))</f>
        <v>35.770833333333336</v>
      </c>
      <c r="G5" s="13">
        <f>IF(F5="","",IF(F5&lt;=H5,F5,H5))</f>
        <v>25</v>
      </c>
      <c r="H5" s="13">
        <v>25</v>
      </c>
      <c r="L5" s="15"/>
    </row>
    <row r="6" spans="2:12" ht="18" customHeight="1">
      <c r="B6" s="2">
        <v>2</v>
      </c>
      <c r="C6" s="9" t="s">
        <v>4</v>
      </c>
      <c r="D6" s="5">
        <v>28</v>
      </c>
      <c r="E6" s="13">
        <f t="shared" ref="E6:E13" si="0">IF(D6="","",IF(SUM(D6)=0,0,D6/2400*100))</f>
        <v>1.1666666666666667</v>
      </c>
      <c r="F6" s="13">
        <f t="shared" ref="F6:F11" si="1">IF(E6="","",IF(SUM(E6)=0,0,0.5*E6))</f>
        <v>0.58333333333333337</v>
      </c>
      <c r="G6" s="13">
        <f t="shared" ref="G6:G14" si="2">IF(F6="","",IF(F6&lt;=H6,F6,H6))</f>
        <v>0.58333333333333337</v>
      </c>
      <c r="H6" s="13">
        <v>2.5</v>
      </c>
    </row>
    <row r="7" spans="2:12" ht="18" customHeight="1">
      <c r="B7" s="2">
        <v>3</v>
      </c>
      <c r="C7" s="9" t="s">
        <v>5</v>
      </c>
      <c r="D7" s="5">
        <v>636</v>
      </c>
      <c r="E7" s="13">
        <f t="shared" si="0"/>
        <v>26.5</v>
      </c>
      <c r="F7" s="13">
        <f>IF(E7="","",IF(SUM(E7)=0,0,2*E7))</f>
        <v>53</v>
      </c>
      <c r="G7" s="13">
        <f t="shared" si="2"/>
        <v>24</v>
      </c>
      <c r="H7" s="13">
        <v>24</v>
      </c>
    </row>
    <row r="8" spans="2:12" ht="18" customHeight="1">
      <c r="B8" s="2">
        <v>4</v>
      </c>
      <c r="C8" s="9" t="s">
        <v>6</v>
      </c>
      <c r="D8" s="5">
        <v>209</v>
      </c>
      <c r="E8" s="13">
        <f t="shared" si="0"/>
        <v>8.7083333333333339</v>
      </c>
      <c r="F8" s="13">
        <f t="shared" si="1"/>
        <v>4.354166666666667</v>
      </c>
      <c r="G8" s="13">
        <f t="shared" si="2"/>
        <v>4.354166666666667</v>
      </c>
      <c r="H8" s="13">
        <v>5</v>
      </c>
    </row>
    <row r="9" spans="2:12" ht="18" customHeight="1">
      <c r="B9" s="2">
        <v>5</v>
      </c>
      <c r="C9" s="9" t="s">
        <v>7</v>
      </c>
      <c r="D9" s="5">
        <v>17</v>
      </c>
      <c r="E9" s="13">
        <f t="shared" si="0"/>
        <v>0.70833333333333326</v>
      </c>
      <c r="F9" s="13">
        <f t="shared" si="1"/>
        <v>0.35416666666666663</v>
      </c>
      <c r="G9" s="13">
        <f t="shared" si="2"/>
        <v>0.35416666666666663</v>
      </c>
      <c r="H9" s="13">
        <v>1</v>
      </c>
    </row>
    <row r="10" spans="2:12" ht="18" customHeight="1">
      <c r="B10" s="2">
        <v>6</v>
      </c>
      <c r="C10" s="9" t="s">
        <v>8</v>
      </c>
      <c r="D10" s="5">
        <v>202</v>
      </c>
      <c r="E10" s="13">
        <f t="shared" si="0"/>
        <v>8.4166666666666661</v>
      </c>
      <c r="F10" s="13">
        <f>IF(E10="","",IF(SUM(E10)=0,0,2*E10))</f>
        <v>16.833333333333332</v>
      </c>
      <c r="G10" s="13">
        <f t="shared" si="2"/>
        <v>10</v>
      </c>
      <c r="H10" s="13">
        <v>10</v>
      </c>
    </row>
    <row r="11" spans="2:12" ht="18" customHeight="1">
      <c r="B11" s="2">
        <v>7</v>
      </c>
      <c r="C11" s="9" t="s">
        <v>9</v>
      </c>
      <c r="D11" s="5">
        <v>395</v>
      </c>
      <c r="E11" s="13">
        <f t="shared" si="0"/>
        <v>16.458333333333332</v>
      </c>
      <c r="F11" s="13">
        <f t="shared" si="1"/>
        <v>8.2291666666666661</v>
      </c>
      <c r="G11" s="13">
        <f t="shared" si="2"/>
        <v>2.5</v>
      </c>
      <c r="H11" s="13">
        <v>2.5</v>
      </c>
    </row>
    <row r="12" spans="2:12" ht="18" customHeight="1">
      <c r="B12" s="2">
        <v>8</v>
      </c>
      <c r="C12" s="9" t="s">
        <v>10</v>
      </c>
      <c r="D12" s="5">
        <v>83</v>
      </c>
      <c r="E12" s="13">
        <f t="shared" si="0"/>
        <v>3.4583333333333335</v>
      </c>
      <c r="F12" s="13">
        <f>IF(E12="","",IF(SUM(E12)=0,0,5*E12))</f>
        <v>17.291666666666668</v>
      </c>
      <c r="G12" s="13">
        <f t="shared" si="2"/>
        <v>17.291666666666668</v>
      </c>
      <c r="H12" s="13">
        <v>30</v>
      </c>
    </row>
    <row r="13" spans="2:12" ht="18" customHeight="1">
      <c r="B13" s="2">
        <v>9</v>
      </c>
      <c r="C13" s="9" t="s">
        <v>11</v>
      </c>
      <c r="D13" s="5"/>
      <c r="E13" s="13" t="str">
        <f t="shared" si="0"/>
        <v/>
      </c>
      <c r="F13" s="13" t="str">
        <f>IF(E13="","",IF(SUM(E13)=0,0,0*E13))</f>
        <v/>
      </c>
      <c r="G13" s="13" t="str">
        <f t="shared" si="2"/>
        <v/>
      </c>
      <c r="H13" s="13">
        <v>0</v>
      </c>
    </row>
    <row r="14" spans="2:12" ht="22.5" customHeight="1" thickBot="1">
      <c r="B14" s="10"/>
      <c r="C14" s="11" t="s">
        <v>12</v>
      </c>
      <c r="D14" s="12">
        <f>IF(SUM(D5,D6,D7,D8,D9,D10,D11,D12,D13)=0,0,SUM(D5,D6,D7,D8,D9,D10,D11,D12,D13))</f>
        <v>3287</v>
      </c>
      <c r="E14" s="12">
        <f>IF(SUM(E5,E6,E7,E8,E9,E10,E11,E12,E13)=0,0,SUM(E5,E6,E7,E8,E9,E10,E11,E12,E13))</f>
        <v>136.95833333333334</v>
      </c>
      <c r="F14" s="12">
        <f>SUM(F5:F13)</f>
        <v>136.41666666666669</v>
      </c>
      <c r="G14" s="12">
        <f t="shared" si="2"/>
        <v>100</v>
      </c>
      <c r="H14" s="12">
        <f>IF(SUM(H5,H6,H7,H8,H9,H10,H11,H12,H13)=0,0,SUM(H5,H6,H7,H8,H9,H10,H11,H12,H13))</f>
        <v>100</v>
      </c>
      <c r="L14" s="15"/>
    </row>
    <row r="15" spans="2:12" ht="17.25" customHeight="1">
      <c r="B15" s="2"/>
      <c r="C15" s="4" t="s">
        <v>25</v>
      </c>
      <c r="D15" s="16">
        <v>3930.79</v>
      </c>
      <c r="E15" s="17">
        <v>163.78</v>
      </c>
      <c r="F15" s="18">
        <v>169</v>
      </c>
      <c r="G15" s="17">
        <v>100</v>
      </c>
      <c r="H15" s="13">
        <v>100</v>
      </c>
    </row>
    <row r="16" spans="2:12" ht="17.25" customHeight="1">
      <c r="B16" s="2"/>
      <c r="C16" s="4" t="s">
        <v>13</v>
      </c>
      <c r="D16" s="16">
        <v>2684</v>
      </c>
      <c r="E16" s="17">
        <v>111.83</v>
      </c>
      <c r="F16" s="17">
        <v>305.56</v>
      </c>
      <c r="G16" s="17">
        <v>100</v>
      </c>
      <c r="H16" s="13">
        <v>100</v>
      </c>
    </row>
    <row r="17" spans="2:8" ht="17.25" customHeight="1">
      <c r="B17" s="2"/>
      <c r="C17" s="4" t="s">
        <v>14</v>
      </c>
      <c r="D17" s="16">
        <v>3126</v>
      </c>
      <c r="E17" s="17">
        <v>130.25</v>
      </c>
      <c r="F17" s="17">
        <v>610.63</v>
      </c>
      <c r="G17" s="17">
        <v>100</v>
      </c>
      <c r="H17" s="13">
        <v>100</v>
      </c>
    </row>
    <row r="18" spans="2:8" ht="17.25" customHeight="1" thickBot="1">
      <c r="B18" s="3"/>
      <c r="C18" s="6" t="s">
        <v>15</v>
      </c>
      <c r="D18" s="19">
        <v>2600</v>
      </c>
      <c r="E18" s="20">
        <v>108.33</v>
      </c>
      <c r="F18" s="19">
        <v>1200.9100000000001</v>
      </c>
      <c r="G18" s="20">
        <v>100</v>
      </c>
      <c r="H18" s="14">
        <v>100</v>
      </c>
    </row>
    <row r="19" spans="2:8" ht="13.5" thickTop="1">
      <c r="B19" s="7" t="s">
        <v>26</v>
      </c>
    </row>
    <row r="21" spans="2:8">
      <c r="B21" s="1" t="s">
        <v>17</v>
      </c>
      <c r="C21" s="1" t="s">
        <v>18</v>
      </c>
    </row>
  </sheetData>
  <sheetProtection formatCells="0"/>
  <mergeCells count="5">
    <mergeCell ref="B3:B4"/>
    <mergeCell ref="C3:C4"/>
    <mergeCell ref="B1:H1"/>
    <mergeCell ref="D3:G3"/>
    <mergeCell ref="H3:H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PPH Ketersediaan</vt:lpstr>
      <vt:lpstr>'PPH Ketersediaan'!Print_Area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GreyComputer</cp:lastModifiedBy>
  <cp:lastPrinted>2023-03-06T13:41:05Z</cp:lastPrinted>
  <dcterms:created xsi:type="dcterms:W3CDTF">2020-03-22T08:48:00Z</dcterms:created>
  <dcterms:modified xsi:type="dcterms:W3CDTF">2024-05-22T03:46:06Z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F683A77150B64C109A6EA4EB6164E9DA</vt:lpwstr>
  </property>
  <property fmtid="{D5CDD505-2E9C-101B-9397-08002B2CF9AE}" pid="3" name="KSOProductBuildVer">
    <vt:lpwstr>1057-11.2.0.11486</vt:lpwstr>
  </property>
</Properties>
</file>