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Umur Produktif" sheetId="1" r:id="rId1"/>
  </sheets>
  <definedNames>
    <definedName name="_xlnm.Print_Area" localSheetId="0">'Umur Produktif'!$B$1:$H$16</definedName>
  </definedNames>
  <calcPr calcId="162913"/>
</workbook>
</file>

<file path=xl/calcChain.xml><?xml version="1.0" encoding="utf-8"?>
<calcChain xmlns="http://schemas.openxmlformats.org/spreadsheetml/2006/main">
  <c r="F9" i="1" l="1"/>
  <c r="H9" i="1" s="1"/>
  <c r="F7" i="1" l="1"/>
  <c r="E7" i="1"/>
  <c r="D7" i="1"/>
  <c r="F12" i="1"/>
  <c r="H12" i="1" s="1"/>
  <c r="F11" i="1"/>
  <c r="H11" i="1" s="1"/>
  <c r="F10" i="1"/>
  <c r="H10" i="1" s="1"/>
  <c r="H7" i="1" l="1"/>
</calcChain>
</file>

<file path=xl/sharedStrings.xml><?xml version="1.0" encoding="utf-8"?>
<sst xmlns="http://schemas.openxmlformats.org/spreadsheetml/2006/main" count="40" uniqueCount="21">
  <si>
    <t>Lk</t>
  </si>
  <si>
    <t>Pr</t>
  </si>
  <si>
    <t>Lk + Pr</t>
  </si>
  <si>
    <t>00 - 14 (Umur Muda)</t>
  </si>
  <si>
    <t>15 - 64 (Umur Produktif)</t>
  </si>
  <si>
    <t>KELOMPOK UMUR</t>
  </si>
  <si>
    <t>SATUAN</t>
  </si>
  <si>
    <t>Jiwa</t>
  </si>
  <si>
    <t xml:space="preserve"> </t>
  </si>
  <si>
    <t>N O</t>
  </si>
  <si>
    <t>Tahun  2019</t>
  </si>
  <si>
    <t>65 &gt; (Umur Tua)</t>
  </si>
  <si>
    <t>Tahun  2020</t>
  </si>
  <si>
    <t>Tahun  2021</t>
  </si>
  <si>
    <t>Tahun  2018</t>
  </si>
  <si>
    <t>RASIO
( % )</t>
  </si>
  <si>
    <t>Rasio = Perbandingan antara jumlah kelompok umur dengan jumlah seluruh Kelompok umur</t>
  </si>
  <si>
    <t>Umur Produktif KOTA BIMA</t>
  </si>
  <si>
    <t>Tahun  2022</t>
  </si>
  <si>
    <t>Penduduk Kelompok Umur Produktif di Kota Bima Tahun 2024 Semester 2 di rinci menurut Jenis Kelamin</t>
  </si>
  <si>
    <t>Sumber : Dinas Kependudukan dan Pencatatan Sipil Kota Bima Tahun 2024 Semester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</si>
</sst>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3" fontId="0" fillId="0" borderId="0" xfId="0" applyNumberFormat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hidden="1"/>
    </xf>
    <xf numFmtId="3" fontId="0" fillId="0" borderId="3" xfId="0" applyNumberFormat="1" applyBorder="1" applyAlignment="1" applyProtection="1">
      <alignment horizontal="center" vertical="center"/>
      <protection locked="0"/>
    </xf>
    <xf numFmtId="3" fontId="0" fillId="0" borderId="3" xfId="0" applyNumberForma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indent="2"/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0" fillId="0" borderId="3" xfId="0" applyBorder="1" applyAlignment="1" applyProtection="1">
      <alignment horizontal="left" vertical="center" indent="2"/>
      <protection locked="0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left" vertical="center" indent="2"/>
      <protection locked="0"/>
    </xf>
    <xf numFmtId="3" fontId="0" fillId="0" borderId="0" xfId="0" applyNumberFormat="1" applyBorder="1" applyAlignment="1" applyProtection="1">
      <alignment horizontal="center" vertical="center"/>
      <protection locked="0"/>
    </xf>
    <xf numFmtId="3" fontId="0" fillId="0" borderId="0" xfId="0" applyNumberFormat="1" applyBorder="1" applyAlignment="1" applyProtection="1">
      <alignment horizontal="center" vertical="center"/>
      <protection hidden="1"/>
    </xf>
    <xf numFmtId="4" fontId="0" fillId="0" borderId="0" xfId="0" applyNumberForma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"/>
  <sheetViews>
    <sheetView showGridLines="0" tabSelected="1" view="pageBreakPreview" zoomScaleNormal="100" zoomScaleSheetLayoutView="100" workbookViewId="0">
      <selection activeCell="H7" sqref="H7"/>
    </sheetView>
  </sheetViews>
  <sheetFormatPr defaultColWidth="9.1796875" defaultRowHeight="14.5" x14ac:dyDescent="0.35"/>
  <cols>
    <col min="1" max="1" width="9.1796875" style="6"/>
    <col min="2" max="2" width="7" style="6" customWidth="1"/>
    <col min="3" max="3" width="25.26953125" style="6" customWidth="1"/>
    <col min="4" max="6" width="12.7265625" style="6" customWidth="1"/>
    <col min="7" max="7" width="9.54296875" style="6" customWidth="1"/>
    <col min="8" max="8" width="11.54296875" style="6" customWidth="1"/>
    <col min="9" max="16384" width="9.1796875" style="6"/>
  </cols>
  <sheetData>
    <row r="1" spans="2:8" x14ac:dyDescent="0.35">
      <c r="B1" s="32" t="s">
        <v>19</v>
      </c>
      <c r="C1" s="32"/>
      <c r="D1" s="32"/>
      <c r="E1" s="32"/>
      <c r="F1" s="32"/>
      <c r="G1" s="32"/>
      <c r="H1" s="32"/>
    </row>
    <row r="2" spans="2:8" x14ac:dyDescent="0.35">
      <c r="B2" s="6" t="s">
        <v>8</v>
      </c>
      <c r="C2" s="6" t="s">
        <v>8</v>
      </c>
      <c r="D2" s="6" t="s">
        <v>8</v>
      </c>
      <c r="E2" s="6" t="s">
        <v>8</v>
      </c>
      <c r="F2" s="6" t="s">
        <v>8</v>
      </c>
      <c r="G2" s="6" t="s">
        <v>8</v>
      </c>
      <c r="H2" s="6" t="s">
        <v>8</v>
      </c>
    </row>
    <row r="3" spans="2:8" ht="36.75" customHeight="1" thickBot="1" x14ac:dyDescent="0.4">
      <c r="B3" s="7" t="s">
        <v>9</v>
      </c>
      <c r="C3" s="8" t="s">
        <v>5</v>
      </c>
      <c r="D3" s="8" t="s">
        <v>0</v>
      </c>
      <c r="E3" s="8" t="s">
        <v>1</v>
      </c>
      <c r="F3" s="8" t="s">
        <v>2</v>
      </c>
      <c r="G3" s="8" t="s">
        <v>6</v>
      </c>
      <c r="H3" s="7" t="s">
        <v>15</v>
      </c>
    </row>
    <row r="4" spans="2:8" ht="28.5" customHeight="1" thickTop="1" x14ac:dyDescent="0.35">
      <c r="B4" s="9">
        <v>1</v>
      </c>
      <c r="C4" s="6" t="s">
        <v>3</v>
      </c>
      <c r="D4" s="1">
        <v>22360</v>
      </c>
      <c r="E4" s="1">
        <v>20609</v>
      </c>
      <c r="F4" s="25">
        <v>42969</v>
      </c>
      <c r="G4" s="1" t="s">
        <v>7</v>
      </c>
      <c r="H4" s="24">
        <v>108.49628802950167</v>
      </c>
    </row>
    <row r="5" spans="2:8" ht="28.5" customHeight="1" x14ac:dyDescent="0.35">
      <c r="B5" s="9">
        <v>2</v>
      </c>
      <c r="C5" s="6" t="s">
        <v>4</v>
      </c>
      <c r="D5" s="1">
        <v>55338</v>
      </c>
      <c r="E5" s="1">
        <v>56646</v>
      </c>
      <c r="F5" s="25">
        <v>111984</v>
      </c>
      <c r="G5" s="1" t="s">
        <v>7</v>
      </c>
      <c r="H5" s="24">
        <v>97.690922571761462</v>
      </c>
    </row>
    <row r="6" spans="2:8" ht="28.5" customHeight="1" x14ac:dyDescent="0.35">
      <c r="B6" s="1">
        <v>3</v>
      </c>
      <c r="C6" s="6" t="s">
        <v>11</v>
      </c>
      <c r="D6" s="1">
        <v>4640</v>
      </c>
      <c r="E6" s="1">
        <v>5520</v>
      </c>
      <c r="F6" s="25">
        <v>10160</v>
      </c>
      <c r="G6" s="1" t="s">
        <v>7</v>
      </c>
      <c r="H6" s="24">
        <v>84.05797101449275</v>
      </c>
    </row>
    <row r="7" spans="2:8" ht="26.25" customHeight="1" thickBot="1" x14ac:dyDescent="0.4">
      <c r="B7" s="10" t="s">
        <v>8</v>
      </c>
      <c r="C7" s="17" t="s">
        <v>17</v>
      </c>
      <c r="D7" s="22">
        <f>IF(SUM(D5)=0,0,SUM(D5))</f>
        <v>55338</v>
      </c>
      <c r="E7" s="22">
        <f t="shared" ref="E7:H7" si="0">IF(SUM(E5)=0,0,SUM(E5))</f>
        <v>56646</v>
      </c>
      <c r="F7" s="22">
        <f t="shared" si="0"/>
        <v>111984</v>
      </c>
      <c r="G7" s="21" t="s">
        <v>7</v>
      </c>
      <c r="H7" s="23">
        <f t="shared" si="0"/>
        <v>97.690922571761462</v>
      </c>
    </row>
    <row r="8" spans="2:8" ht="18.75" customHeight="1" thickTop="1" x14ac:dyDescent="0.35">
      <c r="B8" s="11" t="s">
        <v>8</v>
      </c>
      <c r="C8" s="18" t="s">
        <v>18</v>
      </c>
      <c r="D8" s="12">
        <v>52916</v>
      </c>
      <c r="E8" s="12">
        <v>54973</v>
      </c>
      <c r="F8" s="2">
        <v>107889</v>
      </c>
      <c r="G8" s="12" t="s">
        <v>7</v>
      </c>
      <c r="H8" s="13">
        <v>68.348632571222225</v>
      </c>
    </row>
    <row r="9" spans="2:8" ht="18.75" customHeight="1" x14ac:dyDescent="0.35">
      <c r="B9" s="27"/>
      <c r="C9" s="28" t="s">
        <v>13</v>
      </c>
      <c r="D9" s="29">
        <v>51072</v>
      </c>
      <c r="E9" s="29">
        <v>53617</v>
      </c>
      <c r="F9" s="30">
        <f t="shared" ref="F9" si="1">IF(AND(D9="",E9=""),"",SUM(D9:E9))</f>
        <v>104689</v>
      </c>
      <c r="G9" s="29" t="s">
        <v>7</v>
      </c>
      <c r="H9" s="31">
        <f>IF(F9="","",IF(SUM(F9)=0,0,F9/155519*100))</f>
        <v>67.315890662877209</v>
      </c>
    </row>
    <row r="10" spans="2:8" ht="18.75" customHeight="1" x14ac:dyDescent="0.35">
      <c r="B10" s="6" t="s">
        <v>8</v>
      </c>
      <c r="C10" s="19" t="s">
        <v>12</v>
      </c>
      <c r="D10" s="1">
        <v>51196</v>
      </c>
      <c r="E10" s="1">
        <v>53613</v>
      </c>
      <c r="F10" s="5">
        <f t="shared" ref="F10:F12" si="2">IF(AND(D10="",E10=""),"",SUM(D10:E10))</f>
        <v>104809</v>
      </c>
      <c r="G10" s="1" t="s">
        <v>7</v>
      </c>
      <c r="H10" s="14">
        <f>IF(F10="","",IF(SUM(F10)=0,0,F10/152941*100))</f>
        <v>68.529040610431466</v>
      </c>
    </row>
    <row r="11" spans="2:8" ht="18.75" customHeight="1" x14ac:dyDescent="0.35">
      <c r="B11" s="6" t="s">
        <v>8</v>
      </c>
      <c r="C11" s="19" t="s">
        <v>10</v>
      </c>
      <c r="D11" s="1">
        <v>49010</v>
      </c>
      <c r="E11" s="1">
        <v>51634</v>
      </c>
      <c r="F11" s="5">
        <f t="shared" si="2"/>
        <v>100644</v>
      </c>
      <c r="G11" s="1" t="s">
        <v>7</v>
      </c>
      <c r="H11" s="14">
        <f>IF(F11="","",IF(SUM(F11)=0,0,F11/149498*100))</f>
        <v>67.321301957216818</v>
      </c>
    </row>
    <row r="12" spans="2:8" ht="18.75" customHeight="1" thickBot="1" x14ac:dyDescent="0.4">
      <c r="B12" s="15" t="s">
        <v>8</v>
      </c>
      <c r="C12" s="20" t="s">
        <v>14</v>
      </c>
      <c r="D12" s="3">
        <v>48134</v>
      </c>
      <c r="E12" s="3">
        <v>50858</v>
      </c>
      <c r="F12" s="4">
        <f t="shared" si="2"/>
        <v>98992</v>
      </c>
      <c r="G12" s="3" t="s">
        <v>7</v>
      </c>
      <c r="H12" s="16">
        <f>IF(F12="","",IF(SUM(F12)=0,0,F12/146959*100))</f>
        <v>67.360284160888412</v>
      </c>
    </row>
    <row r="13" spans="2:8" ht="15" thickTop="1" x14ac:dyDescent="0.35">
      <c r="B13" s="33" t="s">
        <v>20</v>
      </c>
    </row>
    <row r="15" spans="2:8" x14ac:dyDescent="0.35">
      <c r="B15" s="26" t="s">
        <v>16</v>
      </c>
    </row>
  </sheetData>
  <mergeCells count="1">
    <mergeCell ref="B1:H1"/>
  </mergeCells>
  <pageMargins left="0.39370078740157483" right="0.39370078740157483" top="0.39370078740157483" bottom="0.39370078740157483" header="0.31496062992125984" footer="0.31496062992125984"/>
  <pageSetup paperSize="25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Umur Produktif</vt:lpstr>
      <vt:lpstr>'Umur Produktif'!Print_Area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2025-02-10T15:43:12Z</dcterms:modified>
</cp:coreProperties>
</file>