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90" windowWidth="18195" windowHeight="8520"/>
  </bookViews>
  <sheets>
    <sheet name="Indikator Kinerja RS" sheetId="1" r:id="rId1"/>
  </sheets>
  <calcPr calcId="144525" iterateDelta="1E-4"/>
</workbook>
</file>

<file path=xl/calcChain.xml><?xml version="1.0" encoding="utf-8"?>
<calcChain xmlns="http://schemas.openxmlformats.org/spreadsheetml/2006/main">
  <c r="T8" i="1" l="1"/>
  <c r="S8" i="1"/>
  <c r="R8" i="1"/>
  <c r="Q8" i="1"/>
  <c r="P8" i="1"/>
  <c r="O8" i="1"/>
  <c r="O9" i="1"/>
  <c r="R9" i="1"/>
  <c r="Q9" i="1"/>
  <c r="S9" i="1"/>
  <c r="Q6" i="1"/>
  <c r="Q5" i="1"/>
  <c r="Q4" i="1"/>
  <c r="P9" i="1" l="1"/>
  <c r="T9" i="1"/>
  <c r="N6" i="1"/>
  <c r="N5" i="1"/>
  <c r="N4" i="1"/>
  <c r="M7" i="1"/>
  <c r="L7" i="1"/>
  <c r="J7" i="1"/>
  <c r="I7" i="1"/>
  <c r="G7" i="1"/>
  <c r="F7" i="1"/>
  <c r="E7" i="1"/>
  <c r="D7" i="1"/>
  <c r="C7" i="1"/>
  <c r="K6" i="1"/>
  <c r="H6" i="1"/>
  <c r="K5" i="1"/>
  <c r="K4" i="1"/>
  <c r="H5" i="1"/>
  <c r="H4" i="1"/>
  <c r="O5" i="1" l="1"/>
  <c r="Q7" i="1"/>
  <c r="O6" i="1"/>
  <c r="P6" i="1"/>
  <c r="S5" i="1"/>
  <c r="R5" i="1"/>
  <c r="T5" i="1"/>
  <c r="K7" i="1"/>
  <c r="O4" i="1"/>
  <c r="N7" i="1"/>
  <c r="P4" i="1"/>
  <c r="H7" i="1"/>
  <c r="T4" i="1"/>
  <c r="S4" i="1"/>
  <c r="R4" i="1"/>
  <c r="S6" i="1"/>
  <c r="R6" i="1"/>
  <c r="T6" i="1"/>
  <c r="P5" i="1"/>
  <c r="R7" i="1" l="1"/>
  <c r="T7" i="1"/>
  <c r="O7" i="1"/>
  <c r="P7" i="1"/>
  <c r="S7" i="1"/>
</calcChain>
</file>

<file path=xl/sharedStrings.xml><?xml version="1.0" encoding="utf-8"?>
<sst xmlns="http://schemas.openxmlformats.org/spreadsheetml/2006/main" count="51" uniqueCount="30">
  <si>
    <t xml:space="preserve"> </t>
  </si>
  <si>
    <t>KODE WILAYAH</t>
  </si>
  <si>
    <t>JUMLAH TEMPAT TIDUR 
(Unit)</t>
  </si>
  <si>
    <t>TOTAL HARI PERAWATAN PASIEN 
(Hari)</t>
  </si>
  <si>
    <t>LAMA PASIEN DIRAWAT
(Hari)</t>
  </si>
  <si>
    <t>PASIEN 
LAKI-LAKI KELUAR 
(Orang)</t>
  </si>
  <si>
    <t>PASIEN PEREMPUAN KELUAR
(Orang)</t>
  </si>
  <si>
    <t>TOTAL PASIEN KELUAR
(Orang)</t>
  </si>
  <si>
    <t>PASIEN 
LAKI-LAKI KELUAR MATI
(Orang)</t>
  </si>
  <si>
    <t>PASIEN 
PEREMPUAN KELUAR MATI
(Orang)</t>
  </si>
  <si>
    <t>TOTAL PASIEN KELUAR MATI 
(Orang)</t>
  </si>
  <si>
    <t>PASIEN LAKI-LAKI KELUAR MATI ≥ 48 JAM DIRAWAT
(Orang)</t>
  </si>
  <si>
    <t>PASIEN PEREMPUAN KELUAR MATI ≥ 48 JAM DIRAWAT
(Orang)</t>
  </si>
  <si>
    <t>TOTAL PASIEN KELUAR MATI ≥ 48 JAM DIRAWAT
(Orang)</t>
  </si>
  <si>
    <t>Rumah Sakit Umum Daerah</t>
  </si>
  <si>
    <t>Rumah Sakit Umum Swasta</t>
  </si>
  <si>
    <t>-</t>
  </si>
  <si>
    <t>Rumah Sakit Khusus</t>
  </si>
  <si>
    <t>JUMLAH</t>
  </si>
  <si>
    <t>NDIKATOR KINERJA PELAYANAN RUMAH SAKIT</t>
  </si>
  <si>
    <t>Indikator Kinerja Pelayanan Rumah Sakit dan Angka Kematian Pasien di Rumah Sakit di Kota Bima Tahun 2020</t>
  </si>
  <si>
    <t>Gross Death Rate (GDR)
(%)</t>
  </si>
  <si>
    <t>Turn Over Interval (TOI)
(Hari)</t>
  </si>
  <si>
    <t>Nett Death Rate (NDR)
(%)</t>
  </si>
  <si>
    <t>Bed Occupancy Ratio (BOR)
(%)</t>
  </si>
  <si>
    <t>Average Length of Stay (AVLOS)
(Hari)</t>
  </si>
  <si>
    <t>Bed Turn Over (BTO)
(Kali)</t>
  </si>
  <si>
    <t>TAHUN 2019</t>
  </si>
  <si>
    <t>TAHUN 2018</t>
  </si>
  <si>
    <t>Sumber: Dinas Kesehatan Kota Bima, Tahun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</si>
</sst>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4" fillId="0" borderId="0" xfId="0" applyFont="1"/>
    <xf numFmtId="0" fontId="5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5" fillId="2" borderId="2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0" borderId="0" xfId="0" applyFont="1" applyFill="1"/>
    <xf numFmtId="0" fontId="2" fillId="0" borderId="6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vertical="center"/>
    </xf>
    <xf numFmtId="3" fontId="2" fillId="0" borderId="0" xfId="0" applyNumberFormat="1" applyFont="1" applyAlignment="1">
      <alignment horizontal="center" vertical="center"/>
    </xf>
    <xf numFmtId="3" fontId="2" fillId="0" borderId="3" xfId="0" applyNumberFormat="1" applyFont="1" applyBorder="1" applyAlignment="1">
      <alignment horizontal="center" vertical="center"/>
    </xf>
    <xf numFmtId="3" fontId="2" fillId="0" borderId="0" xfId="0" applyNumberFormat="1" applyFont="1" applyBorder="1" applyAlignment="1">
      <alignment horizontal="center" vertical="center"/>
    </xf>
    <xf numFmtId="3" fontId="2" fillId="0" borderId="5" xfId="0" applyNumberFormat="1" applyFont="1" applyBorder="1" applyAlignment="1">
      <alignment horizontal="center" vertical="center"/>
    </xf>
    <xf numFmtId="3" fontId="3" fillId="2" borderId="1" xfId="0" applyNumberFormat="1" applyFont="1" applyFill="1" applyBorder="1" applyAlignment="1">
      <alignment horizontal="center" vertical="center"/>
    </xf>
    <xf numFmtId="3" fontId="3" fillId="2" borderId="2" xfId="0" applyNumberFormat="1" applyFont="1" applyFill="1" applyBorder="1" applyAlignment="1">
      <alignment horizontal="center" vertical="center"/>
    </xf>
    <xf numFmtId="3" fontId="3" fillId="2" borderId="4" xfId="0" applyNumberFormat="1" applyFont="1" applyFill="1" applyBorder="1" applyAlignment="1">
      <alignment horizontal="center" vertical="center"/>
    </xf>
    <xf numFmtId="3" fontId="2" fillId="0" borderId="6" xfId="0" applyNumberFormat="1" applyFont="1" applyFill="1" applyBorder="1" applyAlignment="1">
      <alignment horizontal="center" vertical="center"/>
    </xf>
    <xf numFmtId="3" fontId="2" fillId="0" borderId="7" xfId="0" applyNumberFormat="1" applyFont="1" applyFill="1" applyBorder="1" applyAlignment="1">
      <alignment horizontal="center" vertical="center"/>
    </xf>
    <xf numFmtId="3" fontId="2" fillId="0" borderId="8" xfId="0" applyNumberFormat="1" applyFont="1" applyFill="1" applyBorder="1" applyAlignment="1">
      <alignment horizontal="center" vertical="center"/>
    </xf>
    <xf numFmtId="3" fontId="2" fillId="0" borderId="9" xfId="0" applyNumberFormat="1" applyFont="1" applyFill="1" applyBorder="1" applyAlignment="1">
      <alignment horizontal="center" vertical="center"/>
    </xf>
    <xf numFmtId="3" fontId="2" fillId="0" borderId="10" xfId="0" applyNumberFormat="1" applyFont="1" applyFill="1" applyBorder="1" applyAlignment="1">
      <alignment horizontal="center" vertical="center"/>
    </xf>
    <xf numFmtId="3" fontId="2" fillId="0" borderId="1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"/>
  <sheetViews>
    <sheetView tabSelected="1" workbookViewId="0">
      <selection activeCell="A2" sqref="A2"/>
    </sheetView>
  </sheetViews>
  <sheetFormatPr defaultRowHeight="12.75" x14ac:dyDescent="0.2"/>
  <cols>
    <col min="1" max="1" width="9.140625" style="1"/>
    <col min="2" max="2" width="23" style="1" customWidth="1"/>
    <col min="3" max="3" width="10.28515625" style="1" customWidth="1"/>
    <col min="4" max="4" width="10.85546875" style="1" customWidth="1"/>
    <col min="5" max="6" width="9.140625" style="1" customWidth="1"/>
    <col min="7" max="7" width="11.28515625" style="1" customWidth="1"/>
    <col min="8" max="8" width="10" style="1" customWidth="1"/>
    <col min="9" max="9" width="10.7109375" style="1" customWidth="1"/>
    <col min="10" max="10" width="10.85546875" style="1" customWidth="1"/>
    <col min="11" max="11" width="11.140625" style="1" customWidth="1"/>
    <col min="12" max="14" width="15.7109375" style="1" customWidth="1"/>
    <col min="15" max="15" width="10.42578125" style="1" customWidth="1"/>
    <col min="16" max="16" width="9.42578125" style="1" customWidth="1"/>
    <col min="17" max="17" width="10.42578125" style="1" customWidth="1"/>
    <col min="18" max="18" width="9" style="1" customWidth="1"/>
    <col min="19" max="19" width="11.5703125" style="1" customWidth="1"/>
    <col min="20" max="20" width="11.85546875" style="1" customWidth="1"/>
    <col min="21" max="16384" width="9.140625" style="1"/>
  </cols>
  <sheetData>
    <row r="1" spans="1:20" ht="15" x14ac:dyDescent="0.25">
      <c r="A1" s="8" t="s">
        <v>20</v>
      </c>
    </row>
    <row r="2" spans="1:20" x14ac:dyDescent="0.2">
      <c r="A2" s="1" t="s">
        <v>0</v>
      </c>
      <c r="B2" s="1" t="s">
        <v>0</v>
      </c>
      <c r="C2" s="1" t="s">
        <v>0</v>
      </c>
      <c r="D2" s="1" t="s">
        <v>0</v>
      </c>
      <c r="E2" s="1" t="s">
        <v>0</v>
      </c>
      <c r="F2" s="1" t="s">
        <v>0</v>
      </c>
      <c r="G2" s="1" t="s">
        <v>0</v>
      </c>
      <c r="H2" s="1" t="s">
        <v>0</v>
      </c>
      <c r="I2" s="1" t="s">
        <v>0</v>
      </c>
      <c r="J2" s="1" t="s">
        <v>0</v>
      </c>
      <c r="K2" s="1" t="s">
        <v>0</v>
      </c>
      <c r="L2" s="1" t="s">
        <v>0</v>
      </c>
      <c r="M2" s="1" t="s">
        <v>0</v>
      </c>
      <c r="N2" s="1" t="s">
        <v>0</v>
      </c>
    </row>
    <row r="3" spans="1:20" ht="60.75" thickBot="1" x14ac:dyDescent="0.25">
      <c r="A3" s="7" t="s">
        <v>1</v>
      </c>
      <c r="B3" s="7" t="s">
        <v>19</v>
      </c>
      <c r="C3" s="7" t="s">
        <v>2</v>
      </c>
      <c r="D3" s="7" t="s">
        <v>3</v>
      </c>
      <c r="E3" s="7" t="s">
        <v>4</v>
      </c>
      <c r="F3" s="9" t="s">
        <v>5</v>
      </c>
      <c r="G3" s="7" t="s">
        <v>6</v>
      </c>
      <c r="H3" s="10" t="s">
        <v>7</v>
      </c>
      <c r="I3" s="7" t="s">
        <v>8</v>
      </c>
      <c r="J3" s="7" t="s">
        <v>9</v>
      </c>
      <c r="K3" s="7" t="s">
        <v>10</v>
      </c>
      <c r="L3" s="9" t="s">
        <v>11</v>
      </c>
      <c r="M3" s="7" t="s">
        <v>12</v>
      </c>
      <c r="N3" s="7" t="s">
        <v>13</v>
      </c>
      <c r="O3" s="7" t="s">
        <v>21</v>
      </c>
      <c r="P3" s="7" t="s">
        <v>23</v>
      </c>
      <c r="Q3" s="7" t="s">
        <v>24</v>
      </c>
      <c r="R3" s="7" t="s">
        <v>26</v>
      </c>
      <c r="S3" s="11" t="s">
        <v>22</v>
      </c>
      <c r="T3" s="11" t="s">
        <v>25</v>
      </c>
    </row>
    <row r="4" spans="1:20" ht="24" customHeight="1" thickTop="1" x14ac:dyDescent="0.2">
      <c r="A4" s="3">
        <v>5272</v>
      </c>
      <c r="B4" s="2" t="s">
        <v>14</v>
      </c>
      <c r="C4" s="17">
        <v>540</v>
      </c>
      <c r="D4" s="17">
        <v>4844</v>
      </c>
      <c r="E4" s="17">
        <v>3604</v>
      </c>
      <c r="F4" s="18">
        <v>768</v>
      </c>
      <c r="G4" s="19">
        <v>555</v>
      </c>
      <c r="H4" s="20">
        <f>IF(SUM(F4:G4)=0,"-",SUM(F4:G4))</f>
        <v>1323</v>
      </c>
      <c r="I4" s="17">
        <v>2</v>
      </c>
      <c r="J4" s="17">
        <v>0</v>
      </c>
      <c r="K4" s="17">
        <f>IF(SUM(I4:J4)=0,"-",SUM(I4:J4))</f>
        <v>2</v>
      </c>
      <c r="L4" s="18">
        <v>2</v>
      </c>
      <c r="M4" s="17">
        <v>0</v>
      </c>
      <c r="N4" s="17">
        <f>IF(SUM(L4:M4)=0,"-",SUM(L4:M4))</f>
        <v>2</v>
      </c>
      <c r="O4" s="3">
        <f>IF(OR(SUM(K4)=0,SUM(H4)=0),"-",ROUND(K4/H4*1000,2))</f>
        <v>1.51</v>
      </c>
      <c r="P4" s="3">
        <f>IF(OR(SUM(N4)=0,SUM(H4)=0),"-",ROUND(N4/H4*1000,2))</f>
        <v>1.51</v>
      </c>
      <c r="Q4" s="3">
        <f>IF(OR(SUM(D4)=0,SUM(C4)=0),"-",ROUND(SUM(D4)/(SUM(C4)*365)*100,2))</f>
        <v>2.46</v>
      </c>
      <c r="R4" s="3">
        <f>IF(OR(SUM(H4)=0,SUM(C4)=0),"-",ROUND(SUM(H4)/SUM(C4),0))</f>
        <v>2</v>
      </c>
      <c r="S4" s="3">
        <f>IF(OR(SUM(C4)=0,SUM(H4)=0),"-",ROUND(((SUM(C4)*365)-SUM(D4))/SUM(H4),0))</f>
        <v>145</v>
      </c>
      <c r="T4" s="3">
        <f>IF(OR(SUM(E4)=0,SUM(H4)=0),"-",ROUND(SUM(E4)/SUM(H4),0))</f>
        <v>3</v>
      </c>
    </row>
    <row r="5" spans="1:20" ht="24" customHeight="1" x14ac:dyDescent="0.2">
      <c r="A5" s="3">
        <v>5272</v>
      </c>
      <c r="B5" s="2" t="s">
        <v>15</v>
      </c>
      <c r="C5" s="17" t="s">
        <v>16</v>
      </c>
      <c r="D5" s="17" t="s">
        <v>16</v>
      </c>
      <c r="E5" s="17" t="s">
        <v>16</v>
      </c>
      <c r="F5" s="18" t="s">
        <v>16</v>
      </c>
      <c r="G5" s="19" t="s">
        <v>16</v>
      </c>
      <c r="H5" s="20" t="str">
        <f t="shared" ref="H5" si="0">IF(SUM(F5:G5)=0,"-",SUM(F5:G5))</f>
        <v>-</v>
      </c>
      <c r="I5" s="17" t="s">
        <v>16</v>
      </c>
      <c r="J5" s="17" t="s">
        <v>16</v>
      </c>
      <c r="K5" s="17" t="str">
        <f t="shared" ref="K5" si="1">IF(SUM(I5:J5)=0,"-",SUM(I5:J5))</f>
        <v>-</v>
      </c>
      <c r="L5" s="18" t="s">
        <v>16</v>
      </c>
      <c r="M5" s="17" t="s">
        <v>16</v>
      </c>
      <c r="N5" s="17" t="str">
        <f t="shared" ref="N5" si="2">IF(SUM(L5:M5)=0,"-",SUM(L5:M5))</f>
        <v>-</v>
      </c>
      <c r="O5" s="3" t="str">
        <f t="shared" ref="O5:O8" si="3">IF(OR(SUM(K5)=0,SUM(H5)=0),"-",ROUND(K5/H5*1000,2))</f>
        <v>-</v>
      </c>
      <c r="P5" s="3" t="str">
        <f t="shared" ref="P5:P8" si="4">IF(OR(SUM(N5)=0,SUM(H5)=0),"-",ROUND(N5/H5*1000,2))</f>
        <v>-</v>
      </c>
      <c r="Q5" s="3" t="str">
        <f t="shared" ref="Q5:Q8" si="5">IF(OR(SUM(D5)=0,SUM(C5)=0),"-",ROUND(SUM(D5)/(SUM(C5)*365)*100,2))</f>
        <v>-</v>
      </c>
      <c r="R5" s="3" t="str">
        <f t="shared" ref="R5:R8" si="6">IF(OR(SUM(H5)=0,SUM(C5)=0),"-",ROUND(SUM(H5)/SUM(C5),0))</f>
        <v>-</v>
      </c>
      <c r="S5" s="3" t="str">
        <f t="shared" ref="S5:S8" si="7">IF(OR(SUM(C5)=0,SUM(H5)=0),"-",ROUND(((SUM(C5)*365)-SUM(D5))/SUM(H5),0))</f>
        <v>-</v>
      </c>
      <c r="T5" s="3" t="str">
        <f t="shared" ref="T5:T8" si="8">IF(OR(SUM(E5)=0,SUM(H5)=0),"-",ROUND(SUM(E5)/SUM(H5),0))</f>
        <v>-</v>
      </c>
    </row>
    <row r="6" spans="1:20" ht="24" customHeight="1" x14ac:dyDescent="0.2">
      <c r="A6" s="3">
        <v>5272</v>
      </c>
      <c r="B6" s="2" t="s">
        <v>17</v>
      </c>
      <c r="C6" s="17">
        <v>0</v>
      </c>
      <c r="D6" s="17">
        <v>0</v>
      </c>
      <c r="E6" s="17">
        <v>0</v>
      </c>
      <c r="F6" s="18">
        <v>0</v>
      </c>
      <c r="G6" s="19">
        <v>0</v>
      </c>
      <c r="H6" s="20">
        <f>IF(SUM(F6:G6)=0,0,SUM(F6:G6))</f>
        <v>0</v>
      </c>
      <c r="I6" s="17">
        <v>0</v>
      </c>
      <c r="J6" s="17">
        <v>0</v>
      </c>
      <c r="K6" s="17">
        <f>IF(SUM(I6:J6)=0,0,SUM(I6:J6))</f>
        <v>0</v>
      </c>
      <c r="L6" s="18">
        <v>0</v>
      </c>
      <c r="M6" s="17">
        <v>0</v>
      </c>
      <c r="N6" s="17">
        <f>IF(SUM(L6:M6)=0,0,SUM(L6:M6))</f>
        <v>0</v>
      </c>
      <c r="O6" s="3" t="str">
        <f t="shared" ref="O6" si="9">IF(OR(SUM(K6)=0,SUM(H6)=0),"-",ROUND(K6/H6*1000,2))</f>
        <v>-</v>
      </c>
      <c r="P6" s="3" t="str">
        <f t="shared" ref="P6" si="10">IF(OR(SUM(N6)=0,SUM(H6)=0),"-",ROUND(N6/H6*1000,2))</f>
        <v>-</v>
      </c>
      <c r="Q6" s="3" t="str">
        <f t="shared" ref="Q6" si="11">IF(OR(SUM(D6)=0,SUM(C6)=0),"-",ROUND(SUM(D6)/(SUM(C6)*365)*100,2))</f>
        <v>-</v>
      </c>
      <c r="R6" s="3" t="str">
        <f t="shared" ref="R6" si="12">IF(OR(SUM(H6)=0,SUM(C6)=0),"-",ROUND(SUM(H6)/SUM(C6),0))</f>
        <v>-</v>
      </c>
      <c r="S6" s="3" t="str">
        <f t="shared" ref="S6" si="13">IF(OR(SUM(C6)=0,SUM(H6)=0),"-",ROUND(((SUM(C6)*365)-SUM(D6))/SUM(H6),0))</f>
        <v>-</v>
      </c>
      <c r="T6" s="3" t="str">
        <f t="shared" ref="T6" si="14">IF(OR(SUM(E6)=0,SUM(H6)=0),"-",ROUND(SUM(E6)/SUM(H6),0))</f>
        <v>-</v>
      </c>
    </row>
    <row r="7" spans="1:20" ht="24" customHeight="1" thickBot="1" x14ac:dyDescent="0.25">
      <c r="A7" s="4">
        <v>5272</v>
      </c>
      <c r="B7" s="5" t="s">
        <v>18</v>
      </c>
      <c r="C7" s="21">
        <f>SUM(C4:C6)</f>
        <v>540</v>
      </c>
      <c r="D7" s="21">
        <f>SUM(D4:D6)</f>
        <v>4844</v>
      </c>
      <c r="E7" s="21">
        <f t="shared" ref="E7:K7" si="15">SUM(E4:E6)</f>
        <v>3604</v>
      </c>
      <c r="F7" s="22">
        <f t="shared" si="15"/>
        <v>768</v>
      </c>
      <c r="G7" s="21">
        <f t="shared" si="15"/>
        <v>555</v>
      </c>
      <c r="H7" s="23">
        <f t="shared" si="15"/>
        <v>1323</v>
      </c>
      <c r="I7" s="21">
        <f t="shared" si="15"/>
        <v>2</v>
      </c>
      <c r="J7" s="21">
        <f t="shared" si="15"/>
        <v>0</v>
      </c>
      <c r="K7" s="21">
        <f t="shared" si="15"/>
        <v>2</v>
      </c>
      <c r="L7" s="22">
        <f t="shared" ref="L7" si="16">SUM(L4:L6)</f>
        <v>2</v>
      </c>
      <c r="M7" s="21">
        <f t="shared" ref="M7" si="17">SUM(M4:M6)</f>
        <v>0</v>
      </c>
      <c r="N7" s="21">
        <f t="shared" ref="N7" si="18">SUM(N4:N6)</f>
        <v>2</v>
      </c>
      <c r="O7" s="4">
        <f t="shared" si="3"/>
        <v>1.51</v>
      </c>
      <c r="P7" s="4">
        <f t="shared" si="4"/>
        <v>1.51</v>
      </c>
      <c r="Q7" s="4">
        <f t="shared" si="5"/>
        <v>2.46</v>
      </c>
      <c r="R7" s="4">
        <f t="shared" si="6"/>
        <v>2</v>
      </c>
      <c r="S7" s="4">
        <f t="shared" si="7"/>
        <v>145</v>
      </c>
      <c r="T7" s="4">
        <f t="shared" si="8"/>
        <v>3</v>
      </c>
    </row>
    <row r="8" spans="1:20" s="12" customFormat="1" ht="20.100000000000001" customHeight="1" thickTop="1" x14ac:dyDescent="0.2">
      <c r="A8" s="13">
        <v>5272</v>
      </c>
      <c r="B8" s="14" t="s">
        <v>27</v>
      </c>
      <c r="C8" s="24">
        <v>540</v>
      </c>
      <c r="D8" s="24">
        <v>4029</v>
      </c>
      <c r="E8" s="24">
        <v>4029</v>
      </c>
      <c r="F8" s="25">
        <v>579</v>
      </c>
      <c r="G8" s="24">
        <v>980</v>
      </c>
      <c r="H8" s="26">
        <v>1559</v>
      </c>
      <c r="I8" s="24">
        <v>0</v>
      </c>
      <c r="J8" s="24">
        <v>0</v>
      </c>
      <c r="K8" s="24">
        <v>0</v>
      </c>
      <c r="L8" s="25">
        <v>0</v>
      </c>
      <c r="M8" s="24">
        <v>0</v>
      </c>
      <c r="N8" s="24">
        <v>0</v>
      </c>
      <c r="O8" s="13" t="str">
        <f t="shared" si="3"/>
        <v>-</v>
      </c>
      <c r="P8" s="13" t="str">
        <f t="shared" si="4"/>
        <v>-</v>
      </c>
      <c r="Q8" s="13">
        <f t="shared" si="5"/>
        <v>2.04</v>
      </c>
      <c r="R8" s="13">
        <f t="shared" si="6"/>
        <v>3</v>
      </c>
      <c r="S8" s="13">
        <f t="shared" si="7"/>
        <v>124</v>
      </c>
      <c r="T8" s="13">
        <f t="shared" si="8"/>
        <v>3</v>
      </c>
    </row>
    <row r="9" spans="1:20" s="12" customFormat="1" ht="20.100000000000001" customHeight="1" thickBot="1" x14ac:dyDescent="0.25">
      <c r="A9" s="15">
        <v>5272</v>
      </c>
      <c r="B9" s="16" t="s">
        <v>28</v>
      </c>
      <c r="C9" s="27">
        <v>540</v>
      </c>
      <c r="D9" s="27">
        <v>4029</v>
      </c>
      <c r="E9" s="27">
        <v>4029</v>
      </c>
      <c r="F9" s="28">
        <v>733</v>
      </c>
      <c r="G9" s="27">
        <v>826</v>
      </c>
      <c r="H9" s="29">
        <v>1559</v>
      </c>
      <c r="I9" s="27">
        <v>1</v>
      </c>
      <c r="J9" s="27">
        <v>3</v>
      </c>
      <c r="K9" s="27">
        <v>4</v>
      </c>
      <c r="L9" s="28">
        <v>1</v>
      </c>
      <c r="M9" s="27">
        <v>3</v>
      </c>
      <c r="N9" s="27">
        <v>4</v>
      </c>
      <c r="O9" s="15">
        <f t="shared" ref="O9" si="19">IF(OR(SUM(K9)=0,SUM(H9)=0),"-",ROUND(K9/H9*1000,2))</f>
        <v>2.57</v>
      </c>
      <c r="P9" s="15">
        <f t="shared" ref="P9" si="20">IF(OR(SUM(N9)=0,SUM(H9)=0),"-",ROUND(N9/H9*1000,2))</f>
        <v>2.57</v>
      </c>
      <c r="Q9" s="15">
        <f t="shared" ref="Q9" si="21">IF(OR(SUM(D9)=0,SUM(C9)=0),"-",ROUND(SUM(D9)/(SUM(C9)*365)*100,2))</f>
        <v>2.04</v>
      </c>
      <c r="R9" s="15">
        <f t="shared" ref="R9" si="22">IF(OR(SUM(H9)=0,SUM(C9)=0),"-",ROUND(SUM(H9)/SUM(C9),0))</f>
        <v>3</v>
      </c>
      <c r="S9" s="15">
        <f t="shared" ref="S9" si="23">IF(OR(SUM(C9)=0,SUM(H9)=0),"-",ROUND(((SUM(C9)*365)-SUM(D9))/SUM(H9),0))</f>
        <v>124</v>
      </c>
      <c r="T9" s="15">
        <f t="shared" ref="T9" si="24">IF(OR(SUM(E9)=0,SUM(H9)=0),"-",ROUND(SUM(E9)/SUM(H9),0))</f>
        <v>3</v>
      </c>
    </row>
    <row r="10" spans="1:20" ht="13.5" thickTop="1" x14ac:dyDescent="0.2">
      <c r="A10" s="6" t="s">
        <v>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Indikator Kinerja RS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2025-03-02T04:46:36Z</dcterms:created>
  <dcterms:modified xsi:type="dcterms:W3CDTF">2025-03-11T18:31:05Z</dcterms:modified>
</cp:coreProperties>
</file>