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filterPrivacy="1" defaultThemeVersion="124226"/>
  <xr:revisionPtr revIDLastSave="0" documentId="13_ncr:1_{8FFE9CD3-D1E2-4152-A34C-C5C470B9D964}" xr6:coauthVersionLast="47" xr6:coauthVersionMax="47" xr10:uidLastSave="{00000000-0000-0000-0000-000000000000}"/>
  <bookViews>
    <workbookView xWindow="-120" yWindow="-120" windowWidth="20730" windowHeight="11040" tabRatio="746" xr2:uid="{00000000-000D-0000-FFFF-FFFF00000000}"/>
  </bookViews>
  <sheets>
    <sheet name="Prevalensi KUSTA" sheetId="87" r:id="rId1"/>
  </sheets>
  <definedNames>
    <definedName name="_xlnm.Print_Area" localSheetId="0">'Prevalensi KUSTA'!$A$1:$N$17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87" l="1"/>
  <c r="G9" i="87"/>
  <c r="E9" i="87"/>
  <c r="D9" i="87"/>
  <c r="C9" i="87"/>
  <c r="K14" i="87"/>
  <c r="J14" i="87"/>
  <c r="K13" i="87"/>
  <c r="J13" i="87"/>
  <c r="K12" i="87"/>
  <c r="J12" i="87"/>
  <c r="K8" i="87"/>
  <c r="J8" i="87"/>
  <c r="K7" i="87"/>
  <c r="J7" i="87"/>
  <c r="K6" i="87"/>
  <c r="J6" i="87"/>
  <c r="K5" i="87"/>
  <c r="J5" i="87"/>
  <c r="K4" i="87"/>
  <c r="J4" i="87"/>
  <c r="N12" i="87"/>
  <c r="J9" i="87" l="1"/>
  <c r="K9" i="87"/>
  <c r="F14" i="87"/>
  <c r="F13" i="87"/>
  <c r="I14" i="87"/>
  <c r="I13" i="87"/>
  <c r="I8" i="87"/>
  <c r="I7" i="87"/>
  <c r="I6" i="87"/>
  <c r="I5" i="87"/>
  <c r="I4" i="87"/>
  <c r="F8" i="87"/>
  <c r="F7" i="87"/>
  <c r="F6" i="87"/>
  <c r="F5" i="87"/>
  <c r="F4" i="87"/>
  <c r="L7" i="87" l="1"/>
  <c r="N7" i="87" s="1"/>
  <c r="I9" i="87"/>
  <c r="L6" i="87"/>
  <c r="N6" i="87" s="1"/>
  <c r="L13" i="87"/>
  <c r="N13" i="87" s="1"/>
  <c r="L14" i="87"/>
  <c r="N14" i="87" s="1"/>
  <c r="F9" i="87"/>
  <c r="L8" i="87"/>
  <c r="N8" i="87" s="1"/>
  <c r="L5" i="87"/>
  <c r="N5" i="87" s="1"/>
  <c r="L4" i="87"/>
  <c r="N4" i="87" l="1"/>
  <c r="L9" i="87"/>
  <c r="N9" i="87" s="1"/>
</calcChain>
</file>

<file path=xl/sharedStrings.xml><?xml version="1.0" encoding="utf-8"?>
<sst xmlns="http://schemas.openxmlformats.org/spreadsheetml/2006/main" count="39" uniqueCount="29">
  <si>
    <t>KODE WILAYAH</t>
  </si>
  <si>
    <t>RASANAE BARAT</t>
  </si>
  <si>
    <t>RASANAE TIMUR</t>
  </si>
  <si>
    <t>ASAKOTA</t>
  </si>
  <si>
    <t>RABA</t>
  </si>
  <si>
    <t>MPUNDA</t>
  </si>
  <si>
    <t>JUMLAH 
PENDUDUK</t>
  </si>
  <si>
    <t>SATUAN</t>
  </si>
  <si>
    <t>KASUS</t>
  </si>
  <si>
    <t>NCDR
Per 100.000 Pddk</t>
  </si>
  <si>
    <t>KASUS BARU PB - Lk</t>
  </si>
  <si>
    <t>KASUS BARU PB - Pr</t>
  </si>
  <si>
    <t>KASUS BARU MB - Lk</t>
  </si>
  <si>
    <t>KASUS BARU MB - Pr</t>
  </si>
  <si>
    <t>JMLH KASUS BARU PB</t>
  </si>
  <si>
    <t>JMLH KASUS BARU MB</t>
  </si>
  <si>
    <t>KOTA BIMA 2019</t>
  </si>
  <si>
    <t>KOTA BIMA 2020</t>
  </si>
  <si>
    <r>
      <t xml:space="preserve">NCDR = </t>
    </r>
    <r>
      <rPr>
        <i/>
        <sz val="8"/>
        <color theme="1"/>
        <rFont val="Calibri"/>
        <family val="2"/>
        <scheme val="minor"/>
      </rPr>
      <t>New Case Detection Rate</t>
    </r>
  </si>
  <si>
    <t>NAMA WILAYAH</t>
  </si>
  <si>
    <t>KOTA BIMA</t>
  </si>
  <si>
    <t>KOTA BIMA 2021</t>
  </si>
  <si>
    <t>KOTA BIMA 2022</t>
  </si>
  <si>
    <t>JMLH KASUS BARU KUSTA LAKI-LAKI</t>
  </si>
  <si>
    <t>JMLH KASUS BARU KUSTA PEREMPUAN</t>
  </si>
  <si>
    <t>TOTAL KASUS
BARU KUSTA (PB+MB)</t>
  </si>
  <si>
    <t>Jumlah Kasus Baru Kusta dan Angka Penemuan Kasus Baru (NCDR) Penyakit Kusta di Kota Bima Tahun 2024, dirinci menurut Jenis Kelamin per Kecamatan</t>
  </si>
  <si>
    <t>Sumber : Bidang P2PL, Dinas Kesehatan Kota Bima, Tahun 2025</t>
  </si>
  <si>
    <t>KOTA BIMA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</si>
</sst>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1" formatCode="_-* #,##0_-;\-* #,##0_-;_-* &quot;-&quot;_-;_-@_-"/>
    <numFmt numFmtId="43" formatCode="_-* #,##0.00_-;\-* #,##0.00_-;_-* &quot;-&quot;??_-;_-@_-"/>
    <numFmt numFmtId="164" formatCode="&quot;$&quot;#,##0_);[Red]\(&quot;$&quot;#,##0\)"/>
    <numFmt numFmtId="165" formatCode="&quot;$&quot;#,##0.00_);[Red]\(&quot;$&quot;#,##0.00\)"/>
    <numFmt numFmtId="166" formatCode="_(&quot;$&quot;* #,##0_);_(&quot;$&quot;* \(#,##0\);_(&quot;$&quot;* &quot;-&quot;_);_(@_)"/>
    <numFmt numFmtId="167" formatCode="_(* #,##0_);_(* \(#,##0\);_(* &quot;-&quot;_);_(@_)"/>
    <numFmt numFmtId="168" formatCode="_(* #,##0.00_);_(* \(#,##0.00\);_(* &quot;-&quot;??_);_(@_)"/>
    <numFmt numFmtId="169" formatCode="0.0"/>
    <numFmt numFmtId="170" formatCode="#,##0.00\ ;&quot; (&quot;#,##0.00\);&quot; -&quot;#\ ;@\ 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sz val="11"/>
      <color indexed="8"/>
      <name val="Calibri"/>
      <family val="2"/>
    </font>
    <font>
      <sz val="11"/>
      <color theme="1"/>
      <name val="Calibri"/>
      <family val="2"/>
      <charset val="1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indexed="11"/>
      </patternFill>
    </fill>
    <fill>
      <patternFill patternType="solid">
        <fgColor indexed="51"/>
      </patternFill>
    </fill>
  </fills>
  <borders count="15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</borders>
  <cellStyleXfs count="87">
    <xf numFmtId="0" fontId="0" fillId="0" borderId="0"/>
    <xf numFmtId="0" fontId="2" fillId="0" borderId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168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0" fontId="4" fillId="0" borderId="0"/>
    <xf numFmtId="0" fontId="4" fillId="0" borderId="0"/>
    <xf numFmtId="38" fontId="3" fillId="0" borderId="0" applyFont="0" applyFill="0" applyBorder="0" applyAlignment="0" applyProtection="0"/>
    <xf numFmtId="40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5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56">
    <xf numFmtId="0" fontId="0" fillId="0" borderId="0" xfId="0"/>
    <xf numFmtId="0" fontId="6" fillId="0" borderId="0" xfId="0" applyFont="1" applyAlignment="1">
      <alignment vertical="center"/>
    </xf>
    <xf numFmtId="0" fontId="10" fillId="0" borderId="0" xfId="0" applyFont="1" applyAlignment="1">
      <alignment vertical="center" wrapText="1"/>
    </xf>
    <xf numFmtId="3" fontId="10" fillId="0" borderId="0" xfId="6" applyNumberFormat="1" applyFont="1" applyFill="1" applyBorder="1" applyAlignment="1">
      <alignment horizontal="center" vertical="center"/>
    </xf>
    <xf numFmtId="169" fontId="10" fillId="0" borderId="0" xfId="6" applyNumberFormat="1" applyFont="1" applyFill="1" applyBorder="1" applyAlignment="1">
      <alignment horizontal="center" vertical="center"/>
    </xf>
    <xf numFmtId="169" fontId="10" fillId="0" borderId="0" xfId="7" applyNumberFormat="1" applyFont="1" applyFill="1" applyBorder="1" applyAlignment="1">
      <alignment horizontal="center" vertical="center"/>
    </xf>
    <xf numFmtId="3" fontId="10" fillId="0" borderId="0" xfId="19" applyNumberFormat="1" applyFont="1" applyBorder="1" applyAlignment="1">
      <alignment horizontal="center" vertical="center"/>
    </xf>
    <xf numFmtId="169" fontId="10" fillId="0" borderId="0" xfId="0" applyNumberFormat="1" applyFont="1" applyAlignment="1">
      <alignment horizontal="center" vertical="center"/>
    </xf>
    <xf numFmtId="3" fontId="9" fillId="0" borderId="0" xfId="6" applyNumberFormat="1" applyFont="1" applyFill="1" applyBorder="1" applyAlignment="1">
      <alignment horizontal="center" vertical="center"/>
    </xf>
    <xf numFmtId="169" fontId="9" fillId="0" borderId="0" xfId="6" applyNumberFormat="1" applyFont="1" applyFill="1" applyBorder="1" applyAlignment="1">
      <alignment horizontal="center" vertical="center"/>
    </xf>
    <xf numFmtId="169" fontId="9" fillId="0" borderId="0" xfId="7" applyNumberFormat="1" applyFont="1" applyFill="1" applyBorder="1" applyAlignment="1">
      <alignment horizontal="center" vertical="center"/>
    </xf>
    <xf numFmtId="169" fontId="9" fillId="0" borderId="0" xfId="0" applyNumberFormat="1" applyFont="1" applyAlignment="1">
      <alignment horizontal="center" vertical="center"/>
    </xf>
    <xf numFmtId="0" fontId="8" fillId="0" borderId="1" xfId="0" applyFont="1" applyBorder="1" applyAlignment="1">
      <alignment vertical="top"/>
    </xf>
    <xf numFmtId="0" fontId="11" fillId="0" borderId="1" xfId="0" applyFont="1" applyBorder="1" applyAlignment="1">
      <alignment vertical="top"/>
    </xf>
    <xf numFmtId="3" fontId="10" fillId="0" borderId="2" xfId="6" applyNumberFormat="1" applyFont="1" applyFill="1" applyBorder="1" applyAlignment="1" applyProtection="1">
      <alignment horizontal="center" vertical="center"/>
    </xf>
    <xf numFmtId="3" fontId="9" fillId="2" borderId="4" xfId="6" applyNumberFormat="1" applyFont="1" applyFill="1" applyBorder="1" applyAlignment="1" applyProtection="1">
      <alignment horizontal="center" vertical="center"/>
      <protection hidden="1"/>
    </xf>
    <xf numFmtId="0" fontId="7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9" fillId="2" borderId="5" xfId="0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/>
    </xf>
    <xf numFmtId="0" fontId="10" fillId="0" borderId="6" xfId="0" applyFont="1" applyBorder="1" applyAlignment="1">
      <alignment horizontal="left" vertical="center"/>
    </xf>
    <xf numFmtId="3" fontId="10" fillId="0" borderId="6" xfId="6" applyNumberFormat="1" applyFont="1" applyFill="1" applyBorder="1" applyAlignment="1" applyProtection="1">
      <alignment horizontal="center" vertical="center"/>
    </xf>
    <xf numFmtId="4" fontId="10" fillId="0" borderId="2" xfId="6" applyNumberFormat="1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3" fontId="9" fillId="2" borderId="7" xfId="0" applyNumberFormat="1" applyFont="1" applyFill="1" applyBorder="1" applyAlignment="1">
      <alignment horizontal="center" vertical="center"/>
    </xf>
    <xf numFmtId="3" fontId="9" fillId="2" borderId="7" xfId="6" applyNumberFormat="1" applyFont="1" applyFill="1" applyBorder="1" applyAlignment="1" applyProtection="1">
      <alignment horizontal="center" vertical="center"/>
      <protection hidden="1"/>
    </xf>
    <xf numFmtId="0" fontId="8" fillId="0" borderId="0" xfId="0" applyFont="1" applyAlignment="1">
      <alignment vertical="top"/>
    </xf>
    <xf numFmtId="0" fontId="9" fillId="2" borderId="3" xfId="0" applyFont="1" applyFill="1" applyBorder="1" applyAlignment="1">
      <alignment horizontal="center" vertical="center" wrapText="1"/>
    </xf>
    <xf numFmtId="4" fontId="9" fillId="2" borderId="4" xfId="6" applyNumberFormat="1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top"/>
    </xf>
    <xf numFmtId="0" fontId="12" fillId="0" borderId="0" xfId="0" applyFont="1" applyAlignment="1">
      <alignment vertical="center"/>
    </xf>
    <xf numFmtId="0" fontId="10" fillId="0" borderId="8" xfId="0" applyFont="1" applyBorder="1" applyAlignment="1">
      <alignment horizontal="center" vertical="center"/>
    </xf>
    <xf numFmtId="0" fontId="10" fillId="0" borderId="8" xfId="0" applyFont="1" applyBorder="1" applyAlignment="1">
      <alignment vertical="center"/>
    </xf>
    <xf numFmtId="3" fontId="10" fillId="0" borderId="8" xfId="0" applyNumberFormat="1" applyFont="1" applyBorder="1" applyAlignment="1">
      <alignment horizontal="center" vertical="center"/>
    </xf>
    <xf numFmtId="3" fontId="10" fillId="0" borderId="8" xfId="6" applyNumberFormat="1" applyFont="1" applyFill="1" applyBorder="1" applyAlignment="1" applyProtection="1">
      <alignment horizontal="center" vertical="center"/>
      <protection hidden="1"/>
    </xf>
    <xf numFmtId="3" fontId="10" fillId="0" borderId="9" xfId="6" applyNumberFormat="1" applyFont="1" applyFill="1" applyBorder="1" applyAlignment="1" applyProtection="1">
      <alignment horizontal="center" vertical="center"/>
      <protection hidden="1"/>
    </xf>
    <xf numFmtId="4" fontId="10" fillId="0" borderId="9" xfId="6" applyNumberFormat="1" applyFont="1" applyFill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1" xfId="0" applyFont="1" applyBorder="1" applyAlignment="1">
      <alignment vertical="center"/>
    </xf>
    <xf numFmtId="3" fontId="10" fillId="0" borderId="11" xfId="0" applyNumberFormat="1" applyFont="1" applyBorder="1" applyAlignment="1">
      <alignment horizontal="center" vertical="center"/>
    </xf>
    <xf numFmtId="3" fontId="10" fillId="0" borderId="11" xfId="6" applyNumberFormat="1" applyFont="1" applyFill="1" applyBorder="1" applyAlignment="1" applyProtection="1">
      <alignment horizontal="center" vertical="center"/>
      <protection hidden="1"/>
    </xf>
    <xf numFmtId="3" fontId="10" fillId="0" borderId="12" xfId="6" applyNumberFormat="1" applyFont="1" applyFill="1" applyBorder="1" applyAlignment="1" applyProtection="1">
      <alignment horizontal="center" vertical="center"/>
      <protection hidden="1"/>
    </xf>
    <xf numFmtId="4" fontId="10" fillId="0" borderId="12" xfId="6" applyNumberFormat="1" applyFont="1" applyFill="1" applyBorder="1" applyAlignment="1">
      <alignment horizontal="center" vertical="center"/>
    </xf>
    <xf numFmtId="3" fontId="10" fillId="0" borderId="10" xfId="6" applyNumberFormat="1" applyFont="1" applyFill="1" applyBorder="1" applyAlignment="1" applyProtection="1">
      <alignment horizontal="center" vertical="center"/>
      <protection hidden="1"/>
    </xf>
    <xf numFmtId="4" fontId="10" fillId="0" borderId="10" xfId="6" applyNumberFormat="1" applyFont="1" applyFill="1" applyBorder="1" applyAlignment="1">
      <alignment horizontal="center" vertical="center"/>
    </xf>
    <xf numFmtId="3" fontId="9" fillId="0" borderId="6" xfId="6" applyNumberFormat="1" applyFont="1" applyFill="1" applyBorder="1" applyAlignment="1" applyProtection="1">
      <alignment horizontal="center" vertical="center"/>
    </xf>
    <xf numFmtId="0" fontId="13" fillId="2" borderId="5" xfId="0" applyFont="1" applyFill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/>
    </xf>
    <xf numFmtId="0" fontId="10" fillId="0" borderId="13" xfId="0" applyFont="1" applyBorder="1" applyAlignment="1">
      <alignment vertical="center"/>
    </xf>
    <xf numFmtId="3" fontId="10" fillId="0" borderId="13" xfId="0" applyNumberFormat="1" applyFont="1" applyBorder="1" applyAlignment="1">
      <alignment horizontal="center" vertical="center"/>
    </xf>
    <xf numFmtId="3" fontId="10" fillId="0" borderId="13" xfId="6" applyNumberFormat="1" applyFont="1" applyFill="1" applyBorder="1" applyAlignment="1" applyProtection="1">
      <alignment horizontal="center" vertical="center"/>
      <protection hidden="1"/>
    </xf>
    <xf numFmtId="3" fontId="10" fillId="0" borderId="14" xfId="6" applyNumberFormat="1" applyFont="1" applyFill="1" applyBorder="1" applyAlignment="1" applyProtection="1">
      <alignment horizontal="center" vertical="center"/>
      <protection hidden="1"/>
    </xf>
    <xf numFmtId="4" fontId="10" fillId="0" borderId="14" xfId="6" applyNumberFormat="1" applyFont="1" applyFill="1" applyBorder="1" applyAlignment="1">
      <alignment horizontal="center" vertical="center"/>
    </xf>
    <xf numFmtId="3" fontId="10" fillId="0" borderId="6" xfId="6" applyNumberFormat="1" applyFont="1" applyFill="1" applyBorder="1" applyAlignment="1" applyProtection="1">
      <alignment horizontal="center" vertical="center"/>
      <protection locked="0"/>
    </xf>
  </cellXfs>
  <cellStyles count="87">
    <cellStyle name="40% - Accent3 2" xfId="2" xr:uid="{00000000-0005-0000-0000-000000000000}"/>
    <cellStyle name="40% - Accent6 2" xfId="3" xr:uid="{00000000-0005-0000-0000-000001000000}"/>
    <cellStyle name="Comma [0] 2" xfId="6" xr:uid="{00000000-0005-0000-0000-000002000000}"/>
    <cellStyle name="Comma [0] 2 2" xfId="7" xr:uid="{00000000-0005-0000-0000-000003000000}"/>
    <cellStyle name="Comma [0] 2 2 2" xfId="8" xr:uid="{00000000-0005-0000-0000-000004000000}"/>
    <cellStyle name="Comma [0] 2 3" xfId="9" xr:uid="{00000000-0005-0000-0000-000005000000}"/>
    <cellStyle name="Comma [0] 3" xfId="10" xr:uid="{00000000-0005-0000-0000-000006000000}"/>
    <cellStyle name="Comma [0] 3 2" xfId="11" xr:uid="{00000000-0005-0000-0000-000007000000}"/>
    <cellStyle name="Comma [0] 4" xfId="12" xr:uid="{00000000-0005-0000-0000-000008000000}"/>
    <cellStyle name="Comma [0] 4 2" xfId="13" xr:uid="{00000000-0005-0000-0000-000009000000}"/>
    <cellStyle name="Comma [0] 4 3" xfId="14" xr:uid="{00000000-0005-0000-0000-00000A000000}"/>
    <cellStyle name="Comma [0] 5" xfId="15" xr:uid="{00000000-0005-0000-0000-00000B000000}"/>
    <cellStyle name="Comma [0] 5 2" xfId="16" xr:uid="{00000000-0005-0000-0000-00000C000000}"/>
    <cellStyle name="Comma [0] 6" xfId="17" xr:uid="{00000000-0005-0000-0000-00000D000000}"/>
    <cellStyle name="Comma [0] 7" xfId="18" xr:uid="{00000000-0005-0000-0000-00000E000000}"/>
    <cellStyle name="Comma [0] 8" xfId="5" xr:uid="{00000000-0005-0000-0000-00000F000000}"/>
    <cellStyle name="Comma 10" xfId="19" xr:uid="{00000000-0005-0000-0000-000010000000}"/>
    <cellStyle name="Comma 10 2" xfId="20" xr:uid="{00000000-0005-0000-0000-000011000000}"/>
    <cellStyle name="Comma 11" xfId="21" xr:uid="{00000000-0005-0000-0000-000012000000}"/>
    <cellStyle name="Comma 11 2" xfId="22" xr:uid="{00000000-0005-0000-0000-000013000000}"/>
    <cellStyle name="Comma 12" xfId="23" xr:uid="{00000000-0005-0000-0000-000014000000}"/>
    <cellStyle name="Comma 12 2" xfId="24" xr:uid="{00000000-0005-0000-0000-000015000000}"/>
    <cellStyle name="Comma 13" xfId="25" xr:uid="{00000000-0005-0000-0000-000016000000}"/>
    <cellStyle name="Comma 13 2" xfId="26" xr:uid="{00000000-0005-0000-0000-000017000000}"/>
    <cellStyle name="Comma 14" xfId="27" xr:uid="{00000000-0005-0000-0000-000018000000}"/>
    <cellStyle name="Comma 14 2" xfId="28" xr:uid="{00000000-0005-0000-0000-000019000000}"/>
    <cellStyle name="Comma 15" xfId="29" xr:uid="{00000000-0005-0000-0000-00001A000000}"/>
    <cellStyle name="Comma 15 2" xfId="30" xr:uid="{00000000-0005-0000-0000-00001B000000}"/>
    <cellStyle name="Comma 16" xfId="31" xr:uid="{00000000-0005-0000-0000-00001C000000}"/>
    <cellStyle name="Comma 16 2" xfId="32" xr:uid="{00000000-0005-0000-0000-00001D000000}"/>
    <cellStyle name="Comma 17" xfId="33" xr:uid="{00000000-0005-0000-0000-00001E000000}"/>
    <cellStyle name="Comma 17 2" xfId="34" xr:uid="{00000000-0005-0000-0000-00001F000000}"/>
    <cellStyle name="Comma 18" xfId="35" xr:uid="{00000000-0005-0000-0000-000020000000}"/>
    <cellStyle name="Comma 18 2" xfId="36" xr:uid="{00000000-0005-0000-0000-000021000000}"/>
    <cellStyle name="Comma 19" xfId="37" xr:uid="{00000000-0005-0000-0000-000022000000}"/>
    <cellStyle name="Comma 19 2" xfId="38" xr:uid="{00000000-0005-0000-0000-000023000000}"/>
    <cellStyle name="Comma 2" xfId="39" xr:uid="{00000000-0005-0000-0000-000024000000}"/>
    <cellStyle name="Comma 2 2" xfId="40" xr:uid="{00000000-0005-0000-0000-000025000000}"/>
    <cellStyle name="Comma 2 2 2" xfId="41" xr:uid="{00000000-0005-0000-0000-000026000000}"/>
    <cellStyle name="Comma 2 3" xfId="42" xr:uid="{00000000-0005-0000-0000-000027000000}"/>
    <cellStyle name="Comma 20" xfId="43" xr:uid="{00000000-0005-0000-0000-000028000000}"/>
    <cellStyle name="Comma 20 2" xfId="44" xr:uid="{00000000-0005-0000-0000-000029000000}"/>
    <cellStyle name="Comma 20 3" xfId="45" xr:uid="{00000000-0005-0000-0000-00002A000000}"/>
    <cellStyle name="Comma 21" xfId="46" xr:uid="{00000000-0005-0000-0000-00002B000000}"/>
    <cellStyle name="Comma 21 2" xfId="47" xr:uid="{00000000-0005-0000-0000-00002C000000}"/>
    <cellStyle name="Comma 21 3" xfId="48" xr:uid="{00000000-0005-0000-0000-00002D000000}"/>
    <cellStyle name="Comma 22" xfId="49" xr:uid="{00000000-0005-0000-0000-00002E000000}"/>
    <cellStyle name="Comma 22 2" xfId="50" xr:uid="{00000000-0005-0000-0000-00002F000000}"/>
    <cellStyle name="Comma 22 3" xfId="51" xr:uid="{00000000-0005-0000-0000-000030000000}"/>
    <cellStyle name="Comma 23" xfId="52" xr:uid="{00000000-0005-0000-0000-000031000000}"/>
    <cellStyle name="Comma 23 2" xfId="53" xr:uid="{00000000-0005-0000-0000-000032000000}"/>
    <cellStyle name="Comma 24" xfId="54" xr:uid="{00000000-0005-0000-0000-000033000000}"/>
    <cellStyle name="Comma 24 2" xfId="55" xr:uid="{00000000-0005-0000-0000-000034000000}"/>
    <cellStyle name="Comma 25" xfId="56" xr:uid="{00000000-0005-0000-0000-000035000000}"/>
    <cellStyle name="Comma 26" xfId="57" xr:uid="{00000000-0005-0000-0000-000036000000}"/>
    <cellStyle name="Comma 27" xfId="4" xr:uid="{00000000-0005-0000-0000-000037000000}"/>
    <cellStyle name="Comma 3" xfId="58" xr:uid="{00000000-0005-0000-0000-000038000000}"/>
    <cellStyle name="Comma 3 2" xfId="59" xr:uid="{00000000-0005-0000-0000-000039000000}"/>
    <cellStyle name="Comma 4" xfId="60" xr:uid="{00000000-0005-0000-0000-00003A000000}"/>
    <cellStyle name="Comma 4 2" xfId="61" xr:uid="{00000000-0005-0000-0000-00003B000000}"/>
    <cellStyle name="Comma 5" xfId="62" xr:uid="{00000000-0005-0000-0000-00003C000000}"/>
    <cellStyle name="Comma 5 2" xfId="63" xr:uid="{00000000-0005-0000-0000-00003D000000}"/>
    <cellStyle name="Comma 6" xfId="64" xr:uid="{00000000-0005-0000-0000-00003E000000}"/>
    <cellStyle name="Comma 6 2" xfId="65" xr:uid="{00000000-0005-0000-0000-00003F000000}"/>
    <cellStyle name="Comma 7" xfId="66" xr:uid="{00000000-0005-0000-0000-000040000000}"/>
    <cellStyle name="Comma 7 2" xfId="67" xr:uid="{00000000-0005-0000-0000-000041000000}"/>
    <cellStyle name="Comma 8" xfId="68" xr:uid="{00000000-0005-0000-0000-000042000000}"/>
    <cellStyle name="Comma 8 2" xfId="69" xr:uid="{00000000-0005-0000-0000-000043000000}"/>
    <cellStyle name="Comma 9" xfId="70" xr:uid="{00000000-0005-0000-0000-000044000000}"/>
    <cellStyle name="Comma 9 2" xfId="71" xr:uid="{00000000-0005-0000-0000-000045000000}"/>
    <cellStyle name="Currency [0] 2" xfId="73" xr:uid="{00000000-0005-0000-0000-000046000000}"/>
    <cellStyle name="Currency [0] 3" xfId="72" xr:uid="{00000000-0005-0000-0000-000047000000}"/>
    <cellStyle name="Excel Built-in Comma" xfId="74" xr:uid="{00000000-0005-0000-0000-000048000000}"/>
    <cellStyle name="Excel Built-in Normal" xfId="75" xr:uid="{00000000-0005-0000-0000-000049000000}"/>
    <cellStyle name="Millares [0]_Well Timing" xfId="76" xr:uid="{00000000-0005-0000-0000-00004A000000}"/>
    <cellStyle name="Millares_Well Timing" xfId="77" xr:uid="{00000000-0005-0000-0000-00004B000000}"/>
    <cellStyle name="Moneda [0]_Well Timing" xfId="78" xr:uid="{00000000-0005-0000-0000-00004C000000}"/>
    <cellStyle name="Moneda_Well Timing" xfId="79" xr:uid="{00000000-0005-0000-0000-00004D000000}"/>
    <cellStyle name="Normal" xfId="0" builtinId="0"/>
    <cellStyle name="Normal 2" xfId="80" xr:uid="{00000000-0005-0000-0000-00004F000000}"/>
    <cellStyle name="Normal 3" xfId="81" xr:uid="{00000000-0005-0000-0000-000050000000}"/>
    <cellStyle name="Normal 3 2" xfId="82" xr:uid="{00000000-0005-0000-0000-000051000000}"/>
    <cellStyle name="Normal 4" xfId="83" xr:uid="{00000000-0005-0000-0000-000052000000}"/>
    <cellStyle name="Normal 5" xfId="1" xr:uid="{00000000-0005-0000-0000-000053000000}"/>
    <cellStyle name="Percent 2" xfId="85" xr:uid="{00000000-0005-0000-0000-000054000000}"/>
    <cellStyle name="Percent 2 2" xfId="86" xr:uid="{00000000-0005-0000-0000-000055000000}"/>
    <cellStyle name="Percent 3" xfId="84" xr:uid="{00000000-0005-0000-0000-000056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7"/>
  <sheetViews>
    <sheetView tabSelected="1" view="pageBreakPreview" zoomScaleNormal="100" zoomScaleSheetLayoutView="100" workbookViewId="0">
      <selection activeCell="E16" sqref="E16"/>
    </sheetView>
  </sheetViews>
  <sheetFormatPr defaultRowHeight="12.75" x14ac:dyDescent="0.25"/>
  <cols>
    <col min="1" max="1" width="8.85546875" style="1" customWidth="1"/>
    <col min="2" max="2" width="15.140625" style="1" customWidth="1"/>
    <col min="3" max="3" width="10.5703125" style="1" customWidth="1"/>
    <col min="4" max="5" width="10.7109375" style="1" customWidth="1"/>
    <col min="6" max="6" width="11.5703125" style="1" customWidth="1"/>
    <col min="7" max="8" width="10.7109375" style="1" customWidth="1"/>
    <col min="9" max="11" width="11.5703125" style="1" customWidth="1"/>
    <col min="12" max="12" width="13.42578125" style="1" customWidth="1"/>
    <col min="13" max="13" width="8.140625" style="1" customWidth="1"/>
    <col min="14" max="14" width="15.5703125" style="1" customWidth="1"/>
    <col min="15" max="15" width="9.85546875" style="1" customWidth="1"/>
    <col min="16" max="16384" width="9.140625" style="1"/>
  </cols>
  <sheetData>
    <row r="1" spans="1:26" ht="15" x14ac:dyDescent="0.25">
      <c r="A1" s="32" t="s">
        <v>26</v>
      </c>
    </row>
    <row r="2" spans="1:26" x14ac:dyDescent="0.25">
      <c r="D2" s="16"/>
      <c r="E2" s="16"/>
      <c r="F2" s="16"/>
      <c r="G2" s="16"/>
      <c r="H2" s="16"/>
      <c r="I2" s="16"/>
      <c r="J2" s="16"/>
      <c r="K2" s="16"/>
      <c r="L2" s="17"/>
      <c r="M2" s="17"/>
    </row>
    <row r="3" spans="1:26" ht="39" thickBot="1" x14ac:dyDescent="0.3">
      <c r="A3" s="18" t="s">
        <v>0</v>
      </c>
      <c r="B3" s="18" t="s">
        <v>19</v>
      </c>
      <c r="C3" s="18" t="s">
        <v>6</v>
      </c>
      <c r="D3" s="18" t="s">
        <v>10</v>
      </c>
      <c r="E3" s="18" t="s">
        <v>11</v>
      </c>
      <c r="F3" s="18" t="s">
        <v>14</v>
      </c>
      <c r="G3" s="18" t="s">
        <v>12</v>
      </c>
      <c r="H3" s="18" t="s">
        <v>13</v>
      </c>
      <c r="I3" s="18" t="s">
        <v>15</v>
      </c>
      <c r="J3" s="48" t="s">
        <v>23</v>
      </c>
      <c r="K3" s="48" t="s">
        <v>24</v>
      </c>
      <c r="L3" s="18" t="s">
        <v>25</v>
      </c>
      <c r="M3" s="28" t="s">
        <v>7</v>
      </c>
      <c r="N3" s="28" t="s">
        <v>9</v>
      </c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20.25" customHeight="1" x14ac:dyDescent="0.25">
      <c r="A4" s="19">
        <v>527201</v>
      </c>
      <c r="B4" s="20" t="s">
        <v>1</v>
      </c>
      <c r="C4" s="55">
        <v>31299</v>
      </c>
      <c r="D4" s="21">
        <v>0</v>
      </c>
      <c r="E4" s="21">
        <v>0</v>
      </c>
      <c r="F4" s="21">
        <f>IF(COUNT(D4:E4)=0,"-",SUM(D4:E4))</f>
        <v>0</v>
      </c>
      <c r="G4" s="21">
        <v>0</v>
      </c>
      <c r="H4" s="21">
        <v>0</v>
      </c>
      <c r="I4" s="21">
        <f t="shared" ref="I4:I14" si="0">IF(COUNT(G4:H4)=0,"-",SUM(G4:H4))</f>
        <v>0</v>
      </c>
      <c r="J4" s="21">
        <f>IF(COUNT(D4,G4)=0,"-",SUM(D4,G4))</f>
        <v>0</v>
      </c>
      <c r="K4" s="21">
        <f>IF(COUNT(E4,H4)=0,"-",SUM(E4,H4))</f>
        <v>0</v>
      </c>
      <c r="L4" s="47">
        <f>IF(COUNT(F4,I4)=0,"-",IF(SUM(F4,I4)=0,0,SUM(F4,I4)))</f>
        <v>0</v>
      </c>
      <c r="M4" s="14" t="s">
        <v>8</v>
      </c>
      <c r="N4" s="22">
        <f>IF(COUNT(C4,L4)=0,"-",IF(OR(SUM(L4)=0,SUM(C4)=0),0,L4/C4*100000))</f>
        <v>0</v>
      </c>
      <c r="O4" s="3"/>
      <c r="P4" s="4"/>
      <c r="Q4" s="3"/>
      <c r="R4" s="4"/>
      <c r="S4" s="3"/>
      <c r="T4" s="5"/>
      <c r="U4" s="3"/>
      <c r="V4" s="5"/>
      <c r="W4" s="3"/>
      <c r="X4" s="5"/>
      <c r="Y4" s="6"/>
      <c r="Z4" s="7"/>
    </row>
    <row r="5" spans="1:26" ht="20.25" customHeight="1" x14ac:dyDescent="0.25">
      <c r="A5" s="19">
        <v>527202</v>
      </c>
      <c r="B5" s="20" t="s">
        <v>2</v>
      </c>
      <c r="C5" s="55">
        <v>18392</v>
      </c>
      <c r="D5" s="21">
        <v>0</v>
      </c>
      <c r="E5" s="21">
        <v>0</v>
      </c>
      <c r="F5" s="21">
        <f t="shared" ref="F5:F14" si="1">IF(COUNT(D5:E5)=0,"-",SUM(D5:E5))</f>
        <v>0</v>
      </c>
      <c r="G5" s="21">
        <v>0</v>
      </c>
      <c r="H5" s="21">
        <v>1</v>
      </c>
      <c r="I5" s="21">
        <f t="shared" si="0"/>
        <v>1</v>
      </c>
      <c r="J5" s="21">
        <f t="shared" ref="J5:J8" si="2">IF(COUNT(D5,G5)=0,"-",SUM(D5,G5))</f>
        <v>0</v>
      </c>
      <c r="K5" s="21">
        <f t="shared" ref="K5:K8" si="3">IF(COUNT(E5,H5)=0,"-",SUM(E5,H5))</f>
        <v>1</v>
      </c>
      <c r="L5" s="47">
        <f t="shared" ref="L5:L8" si="4">IF(COUNT(F5,I5)=0,"-",IF(SUM(F5,I5)=0,0,SUM(F5,I5)))</f>
        <v>1</v>
      </c>
      <c r="M5" s="14" t="s">
        <v>8</v>
      </c>
      <c r="N5" s="22">
        <f t="shared" ref="N5:N14" si="5">IF(COUNT(C5,L5)=0,"-",IF(OR(SUM(L5)=0,SUM(C5)=0),0,L5/C5*100000))</f>
        <v>5.4371465854719441</v>
      </c>
      <c r="O5" s="3"/>
      <c r="P5" s="4"/>
      <c r="Q5" s="3"/>
      <c r="R5" s="4"/>
      <c r="S5" s="3"/>
      <c r="T5" s="5"/>
      <c r="U5" s="3"/>
      <c r="V5" s="5"/>
      <c r="W5" s="3"/>
      <c r="X5" s="5"/>
      <c r="Y5" s="6"/>
      <c r="Z5" s="7"/>
    </row>
    <row r="6" spans="1:26" ht="20.25" customHeight="1" x14ac:dyDescent="0.25">
      <c r="A6" s="19">
        <v>527203</v>
      </c>
      <c r="B6" s="20" t="s">
        <v>3</v>
      </c>
      <c r="C6" s="55">
        <v>37251</v>
      </c>
      <c r="D6" s="21">
        <v>1</v>
      </c>
      <c r="E6" s="21">
        <v>2</v>
      </c>
      <c r="F6" s="21">
        <f t="shared" si="1"/>
        <v>3</v>
      </c>
      <c r="G6" s="21">
        <v>4</v>
      </c>
      <c r="H6" s="21">
        <v>4</v>
      </c>
      <c r="I6" s="21">
        <f t="shared" si="0"/>
        <v>8</v>
      </c>
      <c r="J6" s="21">
        <f t="shared" si="2"/>
        <v>5</v>
      </c>
      <c r="K6" s="21">
        <f t="shared" si="3"/>
        <v>6</v>
      </c>
      <c r="L6" s="47">
        <f t="shared" si="4"/>
        <v>11</v>
      </c>
      <c r="M6" s="14" t="s">
        <v>8</v>
      </c>
      <c r="N6" s="22">
        <f t="shared" si="5"/>
        <v>29.529408606480366</v>
      </c>
      <c r="O6" s="3"/>
      <c r="P6" s="4"/>
      <c r="Q6" s="3"/>
      <c r="R6" s="4"/>
      <c r="S6" s="3"/>
      <c r="T6" s="5"/>
      <c r="U6" s="3"/>
      <c r="V6" s="5"/>
      <c r="W6" s="3"/>
      <c r="X6" s="5"/>
      <c r="Y6" s="6"/>
      <c r="Z6" s="7"/>
    </row>
    <row r="7" spans="1:26" ht="20.25" customHeight="1" x14ac:dyDescent="0.25">
      <c r="A7" s="19">
        <v>527204</v>
      </c>
      <c r="B7" s="20" t="s">
        <v>4</v>
      </c>
      <c r="C7" s="55">
        <v>42176</v>
      </c>
      <c r="D7" s="21">
        <v>0</v>
      </c>
      <c r="E7" s="21">
        <v>0</v>
      </c>
      <c r="F7" s="21">
        <f t="shared" si="1"/>
        <v>0</v>
      </c>
      <c r="G7" s="21">
        <v>2</v>
      </c>
      <c r="H7" s="21">
        <v>2</v>
      </c>
      <c r="I7" s="21">
        <f t="shared" si="0"/>
        <v>4</v>
      </c>
      <c r="J7" s="21">
        <f t="shared" si="2"/>
        <v>2</v>
      </c>
      <c r="K7" s="21">
        <f t="shared" si="3"/>
        <v>2</v>
      </c>
      <c r="L7" s="47">
        <f t="shared" si="4"/>
        <v>4</v>
      </c>
      <c r="M7" s="14" t="s">
        <v>8</v>
      </c>
      <c r="N7" s="22">
        <f t="shared" si="5"/>
        <v>9.4840667678300452</v>
      </c>
      <c r="O7" s="3"/>
      <c r="P7" s="4"/>
      <c r="Q7" s="3"/>
      <c r="R7" s="4"/>
      <c r="S7" s="3"/>
      <c r="T7" s="5"/>
      <c r="U7" s="3"/>
      <c r="V7" s="5"/>
      <c r="W7" s="3"/>
      <c r="X7" s="5"/>
      <c r="Y7" s="6"/>
      <c r="Z7" s="7"/>
    </row>
    <row r="8" spans="1:26" ht="20.25" customHeight="1" x14ac:dyDescent="0.25">
      <c r="A8" s="19">
        <v>527205</v>
      </c>
      <c r="B8" s="20" t="s">
        <v>5</v>
      </c>
      <c r="C8" s="55">
        <v>34486</v>
      </c>
      <c r="D8" s="21">
        <v>0</v>
      </c>
      <c r="E8" s="21">
        <v>0</v>
      </c>
      <c r="F8" s="21">
        <f t="shared" si="1"/>
        <v>0</v>
      </c>
      <c r="G8" s="21">
        <v>3</v>
      </c>
      <c r="H8" s="21">
        <v>2</v>
      </c>
      <c r="I8" s="21">
        <f t="shared" si="0"/>
        <v>5</v>
      </c>
      <c r="J8" s="21">
        <f t="shared" si="2"/>
        <v>3</v>
      </c>
      <c r="K8" s="21">
        <f t="shared" si="3"/>
        <v>2</v>
      </c>
      <c r="L8" s="47">
        <f t="shared" si="4"/>
        <v>5</v>
      </c>
      <c r="M8" s="14" t="s">
        <v>8</v>
      </c>
      <c r="N8" s="22">
        <f t="shared" si="5"/>
        <v>14.498637128109959</v>
      </c>
      <c r="O8" s="3"/>
      <c r="P8" s="4"/>
      <c r="Q8" s="3"/>
      <c r="R8" s="4"/>
      <c r="S8" s="3"/>
      <c r="T8" s="5"/>
      <c r="U8" s="3"/>
      <c r="V8" s="5"/>
      <c r="W8" s="3"/>
      <c r="X8" s="5"/>
      <c r="Y8" s="6"/>
      <c r="Z8" s="7"/>
    </row>
    <row r="9" spans="1:26" ht="24.75" customHeight="1" thickBot="1" x14ac:dyDescent="0.3">
      <c r="A9" s="23">
        <v>5272</v>
      </c>
      <c r="B9" s="24" t="s">
        <v>20</v>
      </c>
      <c r="C9" s="25">
        <f t="shared" ref="C9:H9" si="6">IF(COUNT(C4:C8)=0,"-",SUM(C4:C8))</f>
        <v>163604</v>
      </c>
      <c r="D9" s="26">
        <f t="shared" si="6"/>
        <v>1</v>
      </c>
      <c r="E9" s="26">
        <f t="shared" si="6"/>
        <v>2</v>
      </c>
      <c r="F9" s="26">
        <f t="shared" si="6"/>
        <v>3</v>
      </c>
      <c r="G9" s="26">
        <f t="shared" si="6"/>
        <v>9</v>
      </c>
      <c r="H9" s="26">
        <f t="shared" si="6"/>
        <v>9</v>
      </c>
      <c r="I9" s="26">
        <f>IF(COUNT(I4:I8)=0,"-",SUM(I4:I8))</f>
        <v>18</v>
      </c>
      <c r="J9" s="26">
        <f t="shared" ref="J9:L9" si="7">IF(COUNT(J4:J8)=0,"-",SUM(J4:J8))</f>
        <v>10</v>
      </c>
      <c r="K9" s="26">
        <f t="shared" si="7"/>
        <v>11</v>
      </c>
      <c r="L9" s="26">
        <f t="shared" si="7"/>
        <v>21</v>
      </c>
      <c r="M9" s="15" t="s">
        <v>8</v>
      </c>
      <c r="N9" s="29">
        <f t="shared" si="5"/>
        <v>12.835871983570083</v>
      </c>
      <c r="O9" s="8"/>
      <c r="P9" s="9"/>
      <c r="Q9" s="8"/>
      <c r="R9" s="9"/>
      <c r="S9" s="8"/>
      <c r="T9" s="10"/>
      <c r="U9" s="8"/>
      <c r="V9" s="10"/>
      <c r="W9" s="8"/>
      <c r="X9" s="10"/>
      <c r="Y9" s="8"/>
      <c r="Z9" s="11"/>
    </row>
    <row r="10" spans="1:26" ht="20.25" customHeight="1" thickTop="1" x14ac:dyDescent="0.25">
      <c r="A10" s="33">
        <v>5272</v>
      </c>
      <c r="B10" s="34" t="s">
        <v>28</v>
      </c>
      <c r="C10" s="35">
        <v>161577</v>
      </c>
      <c r="D10" s="36">
        <v>3</v>
      </c>
      <c r="E10" s="36">
        <v>1</v>
      </c>
      <c r="F10" s="36">
        <v>4</v>
      </c>
      <c r="G10" s="36">
        <v>20</v>
      </c>
      <c r="H10" s="36">
        <v>12</v>
      </c>
      <c r="I10" s="36">
        <v>32</v>
      </c>
      <c r="J10" s="36">
        <v>23</v>
      </c>
      <c r="K10" s="36">
        <v>13</v>
      </c>
      <c r="L10" s="36">
        <v>36</v>
      </c>
      <c r="M10" s="37" t="s">
        <v>8</v>
      </c>
      <c r="N10" s="38">
        <v>22.280398819138863</v>
      </c>
      <c r="O10" s="3"/>
      <c r="P10" s="4"/>
      <c r="Q10" s="3"/>
      <c r="R10" s="4"/>
      <c r="S10" s="3"/>
      <c r="T10" s="5"/>
      <c r="U10" s="3"/>
      <c r="V10" s="5"/>
      <c r="W10" s="3"/>
      <c r="X10" s="5"/>
      <c r="Y10" s="3"/>
      <c r="Z10" s="7"/>
    </row>
    <row r="11" spans="1:26" ht="20.25" customHeight="1" x14ac:dyDescent="0.25">
      <c r="A11" s="49">
        <v>5272</v>
      </c>
      <c r="B11" s="50" t="s">
        <v>22</v>
      </c>
      <c r="C11" s="51">
        <v>157851</v>
      </c>
      <c r="D11" s="52">
        <v>0</v>
      </c>
      <c r="E11" s="52">
        <v>0</v>
      </c>
      <c r="F11" s="52">
        <v>0</v>
      </c>
      <c r="G11" s="52">
        <v>0</v>
      </c>
      <c r="H11" s="52">
        <v>0</v>
      </c>
      <c r="I11" s="52">
        <v>0</v>
      </c>
      <c r="J11" s="52">
        <v>0</v>
      </c>
      <c r="K11" s="52">
        <v>0</v>
      </c>
      <c r="L11" s="52">
        <v>0</v>
      </c>
      <c r="M11" s="53" t="s">
        <v>8</v>
      </c>
      <c r="N11" s="54">
        <v>0</v>
      </c>
      <c r="O11" s="3"/>
      <c r="P11" s="4"/>
      <c r="Q11" s="3"/>
      <c r="R11" s="4"/>
      <c r="S11" s="3"/>
      <c r="T11" s="5"/>
      <c r="U11" s="3"/>
      <c r="V11" s="5"/>
      <c r="W11" s="3"/>
      <c r="X11" s="5"/>
      <c r="Y11" s="3"/>
      <c r="Z11" s="7"/>
    </row>
    <row r="12" spans="1:26" ht="20.25" customHeight="1" x14ac:dyDescent="0.25">
      <c r="A12" s="39">
        <v>5272</v>
      </c>
      <c r="B12" s="40" t="s">
        <v>21</v>
      </c>
      <c r="C12" s="41">
        <v>155519</v>
      </c>
      <c r="D12" s="42">
        <v>2</v>
      </c>
      <c r="E12" s="42">
        <v>2</v>
      </c>
      <c r="F12" s="42">
        <v>4</v>
      </c>
      <c r="G12" s="42">
        <v>9</v>
      </c>
      <c r="H12" s="42">
        <v>5</v>
      </c>
      <c r="I12" s="42">
        <v>14</v>
      </c>
      <c r="J12" s="42">
        <f t="shared" ref="J12:J14" si="8">IF(COUNT(D12,G12)=0,"-",SUM(D12,G12))</f>
        <v>11</v>
      </c>
      <c r="K12" s="42">
        <f t="shared" ref="K12:K14" si="9">IF(COUNT(E12,H12)=0,"-",SUM(E12,H12))</f>
        <v>7</v>
      </c>
      <c r="L12" s="42">
        <v>18</v>
      </c>
      <c r="M12" s="43" t="s">
        <v>8</v>
      </c>
      <c r="N12" s="44">
        <f t="shared" ref="N12" si="10">IF(COUNT(C12,L12)=0,"-",IF(OR(SUM(L12)=0,SUM(C12)=0),0,L12/C12*100000))</f>
        <v>11.574148496325208</v>
      </c>
      <c r="O12" s="3"/>
      <c r="P12" s="4"/>
      <c r="Q12" s="3"/>
      <c r="R12" s="4"/>
      <c r="S12" s="3"/>
      <c r="T12" s="5"/>
      <c r="U12" s="3"/>
      <c r="V12" s="5"/>
      <c r="W12" s="3"/>
      <c r="X12" s="5"/>
      <c r="Y12" s="3"/>
      <c r="Z12" s="7"/>
    </row>
    <row r="13" spans="1:26" ht="20.25" customHeight="1" x14ac:dyDescent="0.25">
      <c r="A13" s="39">
        <v>5272</v>
      </c>
      <c r="B13" s="40" t="s">
        <v>17</v>
      </c>
      <c r="C13" s="41">
        <v>152941</v>
      </c>
      <c r="D13" s="42">
        <v>9</v>
      </c>
      <c r="E13" s="42">
        <v>0</v>
      </c>
      <c r="F13" s="42">
        <f t="shared" si="1"/>
        <v>9</v>
      </c>
      <c r="G13" s="42">
        <v>15</v>
      </c>
      <c r="H13" s="42">
        <v>18</v>
      </c>
      <c r="I13" s="42">
        <f t="shared" si="0"/>
        <v>33</v>
      </c>
      <c r="J13" s="42">
        <f t="shared" si="8"/>
        <v>24</v>
      </c>
      <c r="K13" s="42">
        <f t="shared" si="9"/>
        <v>18</v>
      </c>
      <c r="L13" s="42">
        <f>IF(COUNT(F13,I13)=0,"-",IF(SUM(F13,I13)=0,0,SUM(F13,I13)))</f>
        <v>42</v>
      </c>
      <c r="M13" s="43" t="s">
        <v>8</v>
      </c>
      <c r="N13" s="44">
        <f t="shared" si="5"/>
        <v>27.461570147965553</v>
      </c>
      <c r="O13" s="3"/>
      <c r="P13" s="4"/>
      <c r="Q13" s="3"/>
      <c r="R13" s="4"/>
      <c r="S13" s="3"/>
      <c r="T13" s="5"/>
      <c r="U13" s="3"/>
      <c r="V13" s="5"/>
      <c r="W13" s="3"/>
      <c r="X13" s="5"/>
      <c r="Y13" s="3"/>
      <c r="Z13" s="7"/>
    </row>
    <row r="14" spans="1:26" ht="20.25" customHeight="1" thickBot="1" x14ac:dyDescent="0.3">
      <c r="A14" s="39">
        <v>5272</v>
      </c>
      <c r="B14" s="40" t="s">
        <v>16</v>
      </c>
      <c r="C14" s="41">
        <v>149498</v>
      </c>
      <c r="D14" s="42">
        <v>3</v>
      </c>
      <c r="E14" s="42">
        <v>3</v>
      </c>
      <c r="F14" s="42">
        <f t="shared" si="1"/>
        <v>6</v>
      </c>
      <c r="G14" s="42">
        <v>16</v>
      </c>
      <c r="H14" s="42">
        <v>15</v>
      </c>
      <c r="I14" s="42">
        <f t="shared" si="0"/>
        <v>31</v>
      </c>
      <c r="J14" s="42">
        <f t="shared" si="8"/>
        <v>19</v>
      </c>
      <c r="K14" s="42">
        <f t="shared" si="9"/>
        <v>18</v>
      </c>
      <c r="L14" s="42">
        <f>IF(COUNT(F14,I14)=0,"-",IF(SUM(F14,I14)=0,0,SUM(F14,I14)))</f>
        <v>37</v>
      </c>
      <c r="M14" s="45" t="s">
        <v>8</v>
      </c>
      <c r="N14" s="46">
        <f t="shared" si="5"/>
        <v>24.749494976521426</v>
      </c>
      <c r="O14" s="3"/>
      <c r="P14" s="4"/>
      <c r="Q14" s="3"/>
      <c r="R14" s="4"/>
      <c r="S14" s="3"/>
      <c r="T14" s="5"/>
      <c r="U14" s="3"/>
      <c r="V14" s="5"/>
      <c r="W14" s="3"/>
      <c r="X14" s="5"/>
      <c r="Y14" s="3"/>
      <c r="Z14" s="7"/>
    </row>
    <row r="15" spans="1:26" ht="13.5" thickTop="1" x14ac:dyDescent="0.25">
      <c r="A15" s="13" t="s">
        <v>27</v>
      </c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27"/>
    </row>
    <row r="16" spans="1:26" x14ac:dyDescent="0.25">
      <c r="A16" s="31"/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</row>
    <row r="17" spans="1:1" x14ac:dyDescent="0.25">
      <c r="A17" s="30" t="s">
        <v>18</v>
      </c>
    </row>
  </sheetData>
  <printOptions horizontalCentered="1"/>
  <pageMargins left="0.19685039370078741" right="0.19685039370078741" top="0.39370078740157483" bottom="0.19685039370078741" header="0.31496062992125984" footer="0.31496062992125984"/>
  <pageSetup paperSize="256" scale="8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Prevalensi KUSTA</vt:lpstr>
      <vt:lpstr>'Prevalensi KUSTA'!Print_Area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2025-06-29T23:58:49Z</dcterms:modified>
</cp:coreProperties>
</file>