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revalensi KUSTA" sheetId="87" r:id="rId1"/>
  </sheets>
  <definedNames>
    <definedName name="_xlnm.Print_Area" localSheetId="0">'Prevalensi KUSTA'!$A$1:$M$11</definedName>
  </definedNames>
  <calcPr calcId="144525"/>
  <fileRecoveryPr repairLoad="1"/>
</workbook>
</file>

<file path=xl/calcChain.xml><?xml version="1.0" encoding="utf-8"?>
<calcChain xmlns="http://schemas.openxmlformats.org/spreadsheetml/2006/main">
  <c r="J8" i="87" l="1"/>
  <c r="J7" i="87"/>
  <c r="J6" i="87"/>
  <c r="J5" i="87"/>
  <c r="J4" i="87"/>
  <c r="G8" i="87"/>
  <c r="G7" i="87"/>
  <c r="K7" i="87" s="1"/>
  <c r="G6" i="87"/>
  <c r="G5" i="87"/>
  <c r="G4" i="87"/>
  <c r="K8" i="87"/>
  <c r="K6" i="87"/>
  <c r="K5" i="87"/>
  <c r="K4" i="87"/>
  <c r="J9" i="87"/>
  <c r="I9" i="87"/>
  <c r="H9" i="87"/>
  <c r="F9" i="87"/>
  <c r="G9" i="87" l="1"/>
  <c r="M8" i="87"/>
  <c r="M7" i="87"/>
  <c r="M6" i="87"/>
  <c r="M5" i="87"/>
  <c r="M4" i="87"/>
  <c r="D9" i="87"/>
  <c r="E9" i="87" l="1"/>
  <c r="K9" i="87"/>
  <c r="M9" i="87" s="1"/>
</calcChain>
</file>

<file path=xl/sharedStrings.xml><?xml version="1.0" encoding="utf-8"?>
<sst xmlns="http://schemas.openxmlformats.org/spreadsheetml/2006/main" count="36" uniqueCount="31">
  <si>
    <t>NO</t>
  </si>
  <si>
    <t>52.72.01</t>
  </si>
  <si>
    <t>52.72.02</t>
  </si>
  <si>
    <t>52.72.03</t>
  </si>
  <si>
    <t>52.72.04</t>
  </si>
  <si>
    <t>52.72.05</t>
  </si>
  <si>
    <t>KOTA BIMA 2018</t>
  </si>
  <si>
    <t>52.72</t>
  </si>
  <si>
    <t>KODE WILAYAH</t>
  </si>
  <si>
    <t>NAMA KECAMATAN</t>
  </si>
  <si>
    <t>RASANAE BARAT</t>
  </si>
  <si>
    <t>RASANAE TIMUR</t>
  </si>
  <si>
    <t>ASAKOTA</t>
  </si>
  <si>
    <t>RABA</t>
  </si>
  <si>
    <t>MPUNDA</t>
  </si>
  <si>
    <t>JUMLAH 
PENDUDUK</t>
  </si>
  <si>
    <t>SATUAN</t>
  </si>
  <si>
    <t>KASUS</t>
  </si>
  <si>
    <t>NCDR
Per 100.000 Pddk</t>
  </si>
  <si>
    <t>NCDR</t>
  </si>
  <si>
    <t>Sumber</t>
  </si>
  <si>
    <t>: Bidang P2PL, Dinas Kesehatan Kota Bima, Tahun 2019</t>
  </si>
  <si>
    <r>
      <t xml:space="preserve">: </t>
    </r>
    <r>
      <rPr>
        <i/>
        <sz val="8"/>
        <color theme="1"/>
        <rFont val="Calibri"/>
        <family val="2"/>
        <scheme val="minor"/>
      </rPr>
      <t>New Case Detection Rate</t>
    </r>
  </si>
  <si>
    <t>KASUS BARU PB - Lk</t>
  </si>
  <si>
    <t>KASUS BARU PB - Pr</t>
  </si>
  <si>
    <t>KASUS BARU MB - Lk</t>
  </si>
  <si>
    <t>KASUS BARU MB - Pr</t>
  </si>
  <si>
    <t>JMLH KASUS BARU PB</t>
  </si>
  <si>
    <t>JMLH KASUS BARU MB</t>
  </si>
  <si>
    <t>TOTAL KASUS
BARU (PB+MB)</t>
  </si>
  <si>
    <t>Jumlah Kasus Baru Kusta dan Angka Penemuan Kasus Baru (NCDR) Penyakit Kusta di Kota Bima Tahun 2018, dirinci menurut Jenis Kelamin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</si>
</sst>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3" fontId="10" fillId="0" borderId="2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3" fontId="10" fillId="0" borderId="9" xfId="0" applyNumberFormat="1" applyFont="1" applyFill="1" applyBorder="1" applyAlignment="1">
      <alignment horizontal="center" vertical="center"/>
    </xf>
    <xf numFmtId="3" fontId="10" fillId="0" borderId="9" xfId="6" applyNumberFormat="1" applyFont="1" applyFill="1" applyBorder="1" applyAlignment="1" applyProtection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horizontal="center" vertical="center"/>
    </xf>
    <xf numFmtId="3" fontId="9" fillId="2" borderId="10" xfId="6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>
      <alignment vertical="top"/>
    </xf>
    <xf numFmtId="0" fontId="9" fillId="2" borderId="3" xfId="0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5"/>
  <cols>
    <col min="1" max="1" width="5.7109375" style="1" customWidth="1"/>
    <col min="2" max="2" width="8.85546875" style="1" customWidth="1"/>
    <col min="3" max="3" width="15.140625" style="1" customWidth="1"/>
    <col min="4" max="4" width="10.5703125" style="1" customWidth="1"/>
    <col min="5" max="6" width="10.7109375" style="1" customWidth="1"/>
    <col min="7" max="7" width="11.5703125" style="1" customWidth="1"/>
    <col min="8" max="9" width="10.7109375" style="1" customWidth="1"/>
    <col min="10" max="10" width="11.5703125" style="1" customWidth="1"/>
    <col min="11" max="11" width="13.42578125" style="1" customWidth="1"/>
    <col min="12" max="12" width="8.140625" style="1" customWidth="1"/>
    <col min="13" max="13" width="15.5703125" style="1" customWidth="1"/>
    <col min="14" max="14" width="9.85546875" style="1" customWidth="1"/>
    <col min="15" max="16384" width="9.140625" style="1"/>
  </cols>
  <sheetData>
    <row r="1" spans="1:25" x14ac:dyDescent="0.25">
      <c r="A1" s="16" t="s">
        <v>30</v>
      </c>
      <c r="B1" s="16"/>
    </row>
    <row r="2" spans="1:25" x14ac:dyDescent="0.25">
      <c r="E2" s="18"/>
      <c r="F2" s="18"/>
      <c r="G2" s="18"/>
      <c r="H2" s="18"/>
      <c r="I2" s="18"/>
      <c r="J2" s="18"/>
      <c r="K2" s="19"/>
      <c r="L2" s="19"/>
    </row>
    <row r="3" spans="1:25" ht="32.25" customHeight="1" thickBot="1" x14ac:dyDescent="0.3">
      <c r="A3" s="20" t="s">
        <v>0</v>
      </c>
      <c r="B3" s="21" t="s">
        <v>8</v>
      </c>
      <c r="C3" s="21" t="s">
        <v>9</v>
      </c>
      <c r="D3" s="21" t="s">
        <v>15</v>
      </c>
      <c r="E3" s="21" t="s">
        <v>23</v>
      </c>
      <c r="F3" s="21" t="s">
        <v>24</v>
      </c>
      <c r="G3" s="21" t="s">
        <v>27</v>
      </c>
      <c r="H3" s="21" t="s">
        <v>25</v>
      </c>
      <c r="I3" s="21" t="s">
        <v>26</v>
      </c>
      <c r="J3" s="21" t="s">
        <v>28</v>
      </c>
      <c r="K3" s="21" t="s">
        <v>29</v>
      </c>
      <c r="L3" s="34" t="s">
        <v>16</v>
      </c>
      <c r="M3" s="34" t="s">
        <v>18</v>
      </c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</row>
    <row r="4" spans="1:25" ht="20.25" customHeight="1" x14ac:dyDescent="0.25">
      <c r="A4" s="22">
        <v>1</v>
      </c>
      <c r="B4" s="23" t="s">
        <v>1</v>
      </c>
      <c r="C4" s="24" t="s">
        <v>10</v>
      </c>
      <c r="D4" s="25">
        <v>29721</v>
      </c>
      <c r="E4" s="26">
        <v>1</v>
      </c>
      <c r="F4" s="26">
        <v>1</v>
      </c>
      <c r="G4" s="26">
        <f>SUM(E4:F4)</f>
        <v>2</v>
      </c>
      <c r="H4" s="26">
        <v>4</v>
      </c>
      <c r="I4" s="26">
        <v>1</v>
      </c>
      <c r="J4" s="26">
        <f>SUM(H4:I4)</f>
        <v>5</v>
      </c>
      <c r="K4" s="26">
        <f>IF(SUM(G4,J4)=0,0,SUM(G4,J4))</f>
        <v>7</v>
      </c>
      <c r="L4" s="15" t="s">
        <v>17</v>
      </c>
      <c r="M4" s="27">
        <f>IF(OR(SUM(K4)=0,SUM(D4)=0),0,K4/D4*100000)</f>
        <v>23.552370377847311</v>
      </c>
      <c r="N4" s="4"/>
      <c r="O4" s="5"/>
      <c r="P4" s="4"/>
      <c r="Q4" s="5"/>
      <c r="R4" s="4"/>
      <c r="S4" s="6"/>
      <c r="T4" s="4"/>
      <c r="U4" s="6"/>
      <c r="V4" s="4"/>
      <c r="W4" s="6"/>
      <c r="X4" s="7"/>
      <c r="Y4" s="8"/>
    </row>
    <row r="5" spans="1:25" ht="20.25" customHeight="1" x14ac:dyDescent="0.25">
      <c r="A5" s="22">
        <v>2</v>
      </c>
      <c r="B5" s="23" t="s">
        <v>2</v>
      </c>
      <c r="C5" s="24" t="s">
        <v>11</v>
      </c>
      <c r="D5" s="25">
        <v>17953</v>
      </c>
      <c r="E5" s="26">
        <v>0</v>
      </c>
      <c r="F5" s="26">
        <v>0</v>
      </c>
      <c r="G5" s="26">
        <f t="shared" ref="G5:G8" si="0">SUM(E5:F5)</f>
        <v>0</v>
      </c>
      <c r="H5" s="26">
        <v>0</v>
      </c>
      <c r="I5" s="26">
        <v>0</v>
      </c>
      <c r="J5" s="26">
        <f t="shared" ref="J5:J8" si="1">SUM(H5:I5)</f>
        <v>0</v>
      </c>
      <c r="K5" s="26">
        <f t="shared" ref="K5:K8" si="2">IF(SUM(G5,J5)=0,0,SUM(G5,J5))</f>
        <v>0</v>
      </c>
      <c r="L5" s="15" t="s">
        <v>17</v>
      </c>
      <c r="M5" s="27">
        <f>IF(OR(SUM(K5)=0,SUM(D5)=0),0,K5/D5*100000)</f>
        <v>0</v>
      </c>
      <c r="N5" s="4"/>
      <c r="O5" s="5"/>
      <c r="P5" s="4"/>
      <c r="Q5" s="5"/>
      <c r="R5" s="4"/>
      <c r="S5" s="6"/>
      <c r="T5" s="4"/>
      <c r="U5" s="6"/>
      <c r="V5" s="4"/>
      <c r="W5" s="6"/>
      <c r="X5" s="7"/>
      <c r="Y5" s="8"/>
    </row>
    <row r="6" spans="1:25" ht="20.25" customHeight="1" x14ac:dyDescent="0.25">
      <c r="A6" s="22">
        <v>3</v>
      </c>
      <c r="B6" s="23" t="s">
        <v>3</v>
      </c>
      <c r="C6" s="24" t="s">
        <v>12</v>
      </c>
      <c r="D6" s="25">
        <v>30855</v>
      </c>
      <c r="E6" s="26">
        <v>0</v>
      </c>
      <c r="F6" s="26">
        <v>0</v>
      </c>
      <c r="G6" s="26">
        <f t="shared" si="0"/>
        <v>0</v>
      </c>
      <c r="H6" s="26">
        <v>7</v>
      </c>
      <c r="I6" s="26">
        <v>1</v>
      </c>
      <c r="J6" s="26">
        <f t="shared" si="1"/>
        <v>8</v>
      </c>
      <c r="K6" s="26">
        <f t="shared" si="2"/>
        <v>8</v>
      </c>
      <c r="L6" s="15" t="s">
        <v>17</v>
      </c>
      <c r="M6" s="27">
        <f>IF(OR(SUM(K6)=0,SUM(D6)=0),0,K6/D6*100000)</f>
        <v>25.927726462485818</v>
      </c>
      <c r="N6" s="4"/>
      <c r="O6" s="5"/>
      <c r="P6" s="4"/>
      <c r="Q6" s="5"/>
      <c r="R6" s="4"/>
      <c r="S6" s="6"/>
      <c r="T6" s="4"/>
      <c r="U6" s="6"/>
      <c r="V6" s="4"/>
      <c r="W6" s="6"/>
      <c r="X6" s="7"/>
      <c r="Y6" s="8"/>
    </row>
    <row r="7" spans="1:25" ht="20.25" customHeight="1" x14ac:dyDescent="0.25">
      <c r="A7" s="22">
        <v>4</v>
      </c>
      <c r="B7" s="23" t="s">
        <v>4</v>
      </c>
      <c r="C7" s="24" t="s">
        <v>13</v>
      </c>
      <c r="D7" s="25">
        <v>37502</v>
      </c>
      <c r="E7" s="26">
        <v>1</v>
      </c>
      <c r="F7" s="26">
        <v>1</v>
      </c>
      <c r="G7" s="26">
        <f t="shared" si="0"/>
        <v>2</v>
      </c>
      <c r="H7" s="26">
        <v>8</v>
      </c>
      <c r="I7" s="26">
        <v>2</v>
      </c>
      <c r="J7" s="26">
        <f t="shared" si="1"/>
        <v>10</v>
      </c>
      <c r="K7" s="26">
        <f t="shared" si="2"/>
        <v>12</v>
      </c>
      <c r="L7" s="15" t="s">
        <v>17</v>
      </c>
      <c r="M7" s="27">
        <f>IF(OR(SUM(K7)=0,SUM(D7)=0),0,K7/D7*100000)</f>
        <v>31.998293424350699</v>
      </c>
      <c r="N7" s="4"/>
      <c r="O7" s="5"/>
      <c r="P7" s="4"/>
      <c r="Q7" s="5"/>
      <c r="R7" s="4"/>
      <c r="S7" s="6"/>
      <c r="T7" s="4"/>
      <c r="U7" s="6"/>
      <c r="V7" s="4"/>
      <c r="W7" s="6"/>
      <c r="X7" s="7"/>
      <c r="Y7" s="8"/>
    </row>
    <row r="8" spans="1:25" ht="20.25" customHeight="1" x14ac:dyDescent="0.25">
      <c r="A8" s="22">
        <v>5</v>
      </c>
      <c r="B8" s="23" t="s">
        <v>5</v>
      </c>
      <c r="C8" s="24" t="s">
        <v>14</v>
      </c>
      <c r="D8" s="25">
        <v>30928</v>
      </c>
      <c r="E8" s="26">
        <v>0</v>
      </c>
      <c r="F8" s="26">
        <v>0</v>
      </c>
      <c r="G8" s="26">
        <f t="shared" si="0"/>
        <v>0</v>
      </c>
      <c r="H8" s="26">
        <v>1</v>
      </c>
      <c r="I8" s="26">
        <v>3</v>
      </c>
      <c r="J8" s="26">
        <f t="shared" si="1"/>
        <v>4</v>
      </c>
      <c r="K8" s="26">
        <f t="shared" si="2"/>
        <v>4</v>
      </c>
      <c r="L8" s="15" t="s">
        <v>17</v>
      </c>
      <c r="M8" s="27">
        <f>IF(OR(SUM(K8)=0,SUM(D8)=0),0,K8/D8*100000)</f>
        <v>12.933264355923434</v>
      </c>
      <c r="N8" s="4"/>
      <c r="O8" s="5"/>
      <c r="P8" s="4"/>
      <c r="Q8" s="5"/>
      <c r="R8" s="4"/>
      <c r="S8" s="6"/>
      <c r="T8" s="4"/>
      <c r="U8" s="6"/>
      <c r="V8" s="4"/>
      <c r="W8" s="6"/>
      <c r="X8" s="7"/>
      <c r="Y8" s="8"/>
    </row>
    <row r="9" spans="1:25" ht="24.75" customHeight="1" thickBot="1" x14ac:dyDescent="0.3">
      <c r="A9" s="28"/>
      <c r="B9" s="29" t="s">
        <v>7</v>
      </c>
      <c r="C9" s="30" t="s">
        <v>6</v>
      </c>
      <c r="D9" s="31">
        <f>IF(SUM(D4:D8)=0,0,SUM(D4:D8))</f>
        <v>146959</v>
      </c>
      <c r="E9" s="32">
        <f t="shared" ref="E9:K9" si="3">IF(SUM(E4:E8)=0,"-",SUM(E4:E8))</f>
        <v>2</v>
      </c>
      <c r="F9" s="32">
        <f t="shared" ref="F9:H9" si="4">IF(SUM(F4:F8)=0,"-",SUM(F4:F8))</f>
        <v>2</v>
      </c>
      <c r="G9" s="32">
        <f t="shared" si="4"/>
        <v>4</v>
      </c>
      <c r="H9" s="32">
        <f t="shared" si="4"/>
        <v>20</v>
      </c>
      <c r="I9" s="32">
        <f t="shared" ref="I9:J9" si="5">IF(SUM(I4:I8)=0,"-",SUM(I4:I8))</f>
        <v>7</v>
      </c>
      <c r="J9" s="32">
        <f t="shared" si="5"/>
        <v>27</v>
      </c>
      <c r="K9" s="32">
        <f t="shared" si="3"/>
        <v>31</v>
      </c>
      <c r="L9" s="17" t="s">
        <v>17</v>
      </c>
      <c r="M9" s="35">
        <f>IF(OR(SUM(K9)=0,SUM(D9)=0),0,K9/D9*100000)</f>
        <v>21.094318823617474</v>
      </c>
      <c r="N9" s="9"/>
      <c r="O9" s="10"/>
      <c r="P9" s="9"/>
      <c r="Q9" s="10"/>
      <c r="R9" s="9"/>
      <c r="S9" s="11"/>
      <c r="T9" s="9"/>
      <c r="U9" s="11"/>
      <c r="V9" s="9"/>
      <c r="W9" s="11"/>
      <c r="X9" s="9"/>
      <c r="Y9" s="12"/>
    </row>
    <row r="10" spans="1:25" ht="13.5" thickTop="1" x14ac:dyDescent="0.25">
      <c r="A10" s="14" t="s">
        <v>20</v>
      </c>
      <c r="B10" s="14" t="s">
        <v>21</v>
      </c>
      <c r="C10" s="13"/>
      <c r="D10" s="13"/>
      <c r="E10" s="13"/>
      <c r="F10" s="13"/>
      <c r="G10" s="13"/>
      <c r="H10" s="13"/>
      <c r="I10" s="13"/>
      <c r="J10" s="13"/>
      <c r="K10" s="13"/>
      <c r="L10" s="33"/>
    </row>
    <row r="11" spans="1:25" x14ac:dyDescent="0.25">
      <c r="A11" s="36" t="s">
        <v>19</v>
      </c>
      <c r="B11" s="36" t="s">
        <v>22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Prevalensi KUSTA</vt:lpstr>
      <vt:lpstr>'Prevalensi KUSTA'!Print_Area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2025-02-17T06:10:29Z</dcterms:modified>
</cp:coreProperties>
</file>