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Sheet1!$A$1:$R$15</definedName>
  </definedNames>
  <calcPr calcId="144525"/>
</workbook>
</file>

<file path=xl/calcChain.xml><?xml version="1.0" encoding="utf-8"?>
<calcChain xmlns="http://schemas.openxmlformats.org/spreadsheetml/2006/main">
  <c r="K8" i="1" l="1"/>
  <c r="K7" i="1"/>
  <c r="K6" i="1"/>
  <c r="K5" i="1"/>
  <c r="K4" i="1"/>
  <c r="E8" i="1"/>
  <c r="E7" i="1"/>
  <c r="E6" i="1"/>
  <c r="E4" i="1"/>
  <c r="P4" i="1" s="1"/>
  <c r="N9" i="1" l="1"/>
  <c r="M9" i="1"/>
  <c r="H9" i="1"/>
  <c r="G9" i="1"/>
  <c r="P14" i="1" l="1"/>
  <c r="P13" i="1"/>
  <c r="P12" i="1"/>
  <c r="P8" i="1"/>
  <c r="P7" i="1"/>
  <c r="P6" i="1"/>
  <c r="P5" i="1"/>
  <c r="Q14" i="1"/>
  <c r="Q13" i="1"/>
  <c r="Q12" i="1"/>
  <c r="Q8" i="1"/>
  <c r="Q7" i="1"/>
  <c r="Q6" i="1"/>
  <c r="Q5" i="1"/>
  <c r="Q4" i="1"/>
  <c r="I9" i="1"/>
  <c r="F9" i="1"/>
  <c r="P9" i="1" l="1"/>
  <c r="E9" i="1"/>
  <c r="J9" i="1"/>
  <c r="K9" i="1"/>
  <c r="L9" i="1"/>
  <c r="O9" i="1"/>
  <c r="D9" i="1"/>
  <c r="Q9" i="1" l="1"/>
</calcChain>
</file>

<file path=xl/sharedStrings.xml><?xml version="1.0" encoding="utf-8"?>
<sst xmlns="http://schemas.openxmlformats.org/spreadsheetml/2006/main" count="59" uniqueCount="34">
  <si>
    <t>NO</t>
  </si>
  <si>
    <t>KODE WILAYAH</t>
  </si>
  <si>
    <t>KOPERASI PRODUKSI AKTIF</t>
  </si>
  <si>
    <t>KOPERASI PRODUKSI TIDAK AKTIF</t>
  </si>
  <si>
    <t>KOPERASI KONSUMSI AKTIF</t>
  </si>
  <si>
    <t>KOPERASI KONSUMSI TIDAK AKTIF</t>
  </si>
  <si>
    <t>KOPERASI
SIMPAN PINJAM AKTIF</t>
  </si>
  <si>
    <t>KOPERASI
SIMPAN PINJAM TIDAK AKTIF</t>
  </si>
  <si>
    <t>KOPERASI
SERBA USAHA AKTIF</t>
  </si>
  <si>
    <t>KOPERASI
SERBA USAHA TIDAK AKTIF</t>
  </si>
  <si>
    <t>JUMLAH KOPERASI AKTIF</t>
  </si>
  <si>
    <t>JUMLAH KOPERASI TIDAK AKTIF</t>
  </si>
  <si>
    <t>KOTA BIMA 2019</t>
  </si>
  <si>
    <t>Sumber</t>
  </si>
  <si>
    <t>SATUAN</t>
  </si>
  <si>
    <t>Unit</t>
  </si>
  <si>
    <t>RASANAE BARAT</t>
  </si>
  <si>
    <t>RASANAE TIMUR</t>
  </si>
  <si>
    <t>ASAKOTA</t>
  </si>
  <si>
    <t>RABA</t>
  </si>
  <si>
    <t>MPUNDA</t>
  </si>
  <si>
    <t>KECAMATAN</t>
  </si>
  <si>
    <t>KOTA BIMA 2020</t>
  </si>
  <si>
    <t>KOTA BIMA 2021</t>
  </si>
  <si>
    <t>KOTA BIMA 2022</t>
  </si>
  <si>
    <t>KOTA BIMA 2023</t>
  </si>
  <si>
    <t>KOPERASI PEMASARAN AKTIF</t>
  </si>
  <si>
    <t>KOPERASI
JASA 
AKTIF</t>
  </si>
  <si>
    <t>-</t>
  </si>
  <si>
    <t>KOPERASI PEMASARAN TIDAK AKTIF</t>
  </si>
  <si>
    <t>KOPERASI
JASA 
TIDAK AKTIF</t>
  </si>
  <si>
    <t>Jumlah Koperasi di Kota Bima Tahun 2024 dirinci menurut Jenis Koperasi</t>
  </si>
  <si>
    <t>KOTA BIMA 2024</t>
  </si>
  <si>
    <t>: Dinas Koperindag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</si>
</sst>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3" fontId="7" fillId="2" borderId="2" xfId="0" applyNumberFormat="1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>
      <alignment horizontal="left" vertical="center" indent="1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7" fillId="2" borderId="5" xfId="0" applyNumberFormat="1" applyFont="1" applyFill="1" applyBorder="1" applyAlignment="1" applyProtection="1">
      <alignment horizontal="center" vertical="center"/>
      <protection hidden="1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3" fontId="8" fillId="0" borderId="3" xfId="0" applyNumberFormat="1" applyFont="1" applyBorder="1" applyAlignment="1" applyProtection="1">
      <alignment horizontal="center" vertical="center"/>
      <protection locked="0"/>
    </xf>
    <xf numFmtId="3" fontId="8" fillId="0" borderId="3" xfId="0" applyNumberFormat="1" applyFont="1" applyBorder="1" applyAlignment="1" applyProtection="1">
      <alignment horizontal="center" vertical="center"/>
    </xf>
    <xf numFmtId="3" fontId="8" fillId="0" borderId="4" xfId="0" applyNumberFormat="1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indent="1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3" fontId="8" fillId="0" borderId="10" xfId="0" applyNumberFormat="1" applyFont="1" applyFill="1" applyBorder="1" applyAlignment="1" applyProtection="1">
      <alignment horizontal="center" vertical="center"/>
      <protection hidden="1"/>
    </xf>
    <xf numFmtId="3" fontId="8" fillId="0" borderId="11" xfId="0" applyNumberFormat="1" applyFont="1" applyFill="1" applyBorder="1" applyAlignment="1" applyProtection="1">
      <alignment horizontal="center" vertical="center"/>
      <protection hidden="1"/>
    </xf>
    <xf numFmtId="3" fontId="8" fillId="0" borderId="8" xfId="0" applyNumberFormat="1" applyFont="1" applyFill="1" applyBorder="1" applyAlignment="1" applyProtection="1">
      <alignment horizontal="center" vertical="center"/>
      <protection hidden="1"/>
    </xf>
    <xf numFmtId="0" fontId="7" fillId="0" borderId="12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indent="1"/>
    </xf>
    <xf numFmtId="3" fontId="8" fillId="0" borderId="14" xfId="0" applyNumberFormat="1" applyFont="1" applyFill="1" applyBorder="1" applyAlignment="1" applyProtection="1">
      <alignment horizontal="center" vertical="center"/>
      <protection hidden="1"/>
    </xf>
    <xf numFmtId="3" fontId="8" fillId="0" borderId="15" xfId="0" applyNumberFormat="1" applyFont="1" applyFill="1" applyBorder="1" applyAlignment="1" applyProtection="1">
      <alignment horizontal="center" vertical="center"/>
      <protection hidden="1"/>
    </xf>
    <xf numFmtId="3" fontId="8" fillId="0" borderId="12" xfId="0" applyNumberFormat="1" applyFont="1" applyFill="1" applyBorder="1" applyAlignment="1" applyProtection="1">
      <alignment horizontal="center" vertical="center"/>
      <protection hidden="1"/>
    </xf>
    <xf numFmtId="0" fontId="7" fillId="0" borderId="16" xfId="0" applyFont="1" applyFill="1" applyBorder="1" applyAlignment="1">
      <alignment vertical="center"/>
    </xf>
    <xf numFmtId="3" fontId="8" fillId="0" borderId="17" xfId="0" applyNumberFormat="1" applyFont="1" applyFill="1" applyBorder="1" applyAlignment="1" applyProtection="1">
      <alignment horizontal="center" vertical="center"/>
      <protection hidden="1"/>
    </xf>
    <xf numFmtId="0" fontId="7" fillId="0" borderId="18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 indent="1"/>
    </xf>
    <xf numFmtId="3" fontId="8" fillId="0" borderId="19" xfId="0" applyNumberFormat="1" applyFont="1" applyFill="1" applyBorder="1" applyAlignment="1" applyProtection="1">
      <alignment horizontal="center" vertical="center"/>
      <protection hidden="1"/>
    </xf>
    <xf numFmtId="3" fontId="8" fillId="0" borderId="16" xfId="0" applyNumberFormat="1" applyFont="1" applyFill="1" applyBorder="1" applyAlignment="1" applyProtection="1">
      <alignment horizontal="center" vertical="center"/>
      <protection hidden="1"/>
    </xf>
    <xf numFmtId="3" fontId="8" fillId="0" borderId="20" xfId="0" applyNumberFormat="1" applyFont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3" fontId="8" fillId="0" borderId="21" xfId="0" applyNumberFormat="1" applyFont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>
      <alignment vertical="center"/>
    </xf>
    <xf numFmtId="0" fontId="7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 indent="1"/>
    </xf>
    <xf numFmtId="3" fontId="8" fillId="0" borderId="24" xfId="0" applyNumberFormat="1" applyFont="1" applyFill="1" applyBorder="1" applyAlignment="1" applyProtection="1">
      <alignment horizontal="center" vertical="center"/>
      <protection hidden="1"/>
    </xf>
    <xf numFmtId="3" fontId="8" fillId="0" borderId="25" xfId="0" applyNumberFormat="1" applyFont="1" applyFill="1" applyBorder="1" applyAlignment="1" applyProtection="1">
      <alignment horizontal="center" vertical="center"/>
      <protection hidden="1"/>
    </xf>
    <xf numFmtId="3" fontId="8" fillId="0" borderId="22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view="pageBreakPreview" zoomScaleNormal="100" zoomScaleSheetLayoutView="100" workbookViewId="0">
      <selection activeCell="F8" sqref="F8"/>
    </sheetView>
  </sheetViews>
  <sheetFormatPr defaultRowHeight="15" x14ac:dyDescent="0.25"/>
  <cols>
    <col min="1" max="1" width="6.140625" style="1" customWidth="1"/>
    <col min="2" max="2" width="9.7109375" style="1" customWidth="1"/>
    <col min="3" max="3" width="15.85546875" style="1" customWidth="1"/>
    <col min="4" max="4" width="8.7109375" style="1" customWidth="1"/>
    <col min="5" max="5" width="8.85546875" style="1" customWidth="1"/>
    <col min="6" max="6" width="9.7109375" style="1" customWidth="1"/>
    <col min="7" max="7" width="10.140625" style="1" customWidth="1"/>
    <col min="8" max="8" width="8.42578125" style="1" customWidth="1"/>
    <col min="9" max="9" width="11.140625" style="1" customWidth="1"/>
    <col min="10" max="10" width="10.140625" style="1" customWidth="1"/>
    <col min="11" max="11" width="9.7109375" style="1" customWidth="1"/>
    <col min="12" max="12" width="10" style="1" customWidth="1"/>
    <col min="13" max="13" width="10.5703125" style="1" customWidth="1"/>
    <col min="14" max="14" width="9.85546875" style="1" customWidth="1"/>
    <col min="15" max="15" width="11.140625" style="1" customWidth="1"/>
    <col min="16" max="16" width="9.28515625" style="1" customWidth="1"/>
    <col min="17" max="17" width="10.28515625" style="1" customWidth="1"/>
    <col min="18" max="18" width="8.140625" style="1" customWidth="1"/>
    <col min="19" max="16384" width="9.140625" style="1"/>
  </cols>
  <sheetData>
    <row r="1" spans="1:18" x14ac:dyDescent="0.25">
      <c r="A1" s="2" t="s">
        <v>31</v>
      </c>
      <c r="B1" s="2"/>
    </row>
    <row r="2" spans="1:18" x14ac:dyDescent="0.25">
      <c r="Q2" s="3"/>
    </row>
    <row r="3" spans="1:18" s="45" customFormat="1" ht="48.75" thickBot="1" x14ac:dyDescent="0.3">
      <c r="A3" s="39" t="s">
        <v>0</v>
      </c>
      <c r="B3" s="40" t="s">
        <v>1</v>
      </c>
      <c r="C3" s="41" t="s">
        <v>21</v>
      </c>
      <c r="D3" s="42" t="s">
        <v>2</v>
      </c>
      <c r="E3" s="43" t="s">
        <v>4</v>
      </c>
      <c r="F3" s="43" t="s">
        <v>6</v>
      </c>
      <c r="G3" s="43" t="s">
        <v>26</v>
      </c>
      <c r="H3" s="43" t="s">
        <v>27</v>
      </c>
      <c r="I3" s="44" t="s">
        <v>8</v>
      </c>
      <c r="J3" s="42" t="s">
        <v>3</v>
      </c>
      <c r="K3" s="43" t="s">
        <v>5</v>
      </c>
      <c r="L3" s="43" t="s">
        <v>7</v>
      </c>
      <c r="M3" s="43" t="s">
        <v>29</v>
      </c>
      <c r="N3" s="43" t="s">
        <v>30</v>
      </c>
      <c r="O3" s="44" t="s">
        <v>9</v>
      </c>
      <c r="P3" s="42" t="s">
        <v>10</v>
      </c>
      <c r="Q3" s="44" t="s">
        <v>11</v>
      </c>
      <c r="R3" s="42" t="s">
        <v>14</v>
      </c>
    </row>
    <row r="4" spans="1:18" ht="22.5" customHeight="1" thickTop="1" x14ac:dyDescent="0.25">
      <c r="A4" s="6">
        <v>1</v>
      </c>
      <c r="B4" s="7">
        <v>527201</v>
      </c>
      <c r="C4" s="19" t="s">
        <v>16</v>
      </c>
      <c r="D4" s="16">
        <v>1</v>
      </c>
      <c r="E4" s="14">
        <f>16-5</f>
        <v>11</v>
      </c>
      <c r="F4" s="14">
        <v>5</v>
      </c>
      <c r="G4" s="38">
        <v>2</v>
      </c>
      <c r="H4" s="14">
        <v>2</v>
      </c>
      <c r="I4" s="46">
        <v>5</v>
      </c>
      <c r="J4" s="16">
        <v>4</v>
      </c>
      <c r="K4" s="14">
        <f>29-15</f>
        <v>14</v>
      </c>
      <c r="L4" s="14">
        <v>3</v>
      </c>
      <c r="M4" s="38">
        <v>1</v>
      </c>
      <c r="N4" s="14">
        <v>2</v>
      </c>
      <c r="O4" s="12">
        <v>15</v>
      </c>
      <c r="P4" s="17">
        <f>IF(SUM(D4:I4)=0,0,SUM(D4:I4))</f>
        <v>26</v>
      </c>
      <c r="Q4" s="18">
        <f>IF(SUM(J4:O4)=0,0,SUM(J4:O4))</f>
        <v>39</v>
      </c>
      <c r="R4" s="8" t="s">
        <v>15</v>
      </c>
    </row>
    <row r="5" spans="1:18" ht="22.5" customHeight="1" x14ac:dyDescent="0.25">
      <c r="A5" s="6">
        <v>2</v>
      </c>
      <c r="B5" s="7">
        <v>527202</v>
      </c>
      <c r="C5" s="19" t="s">
        <v>17</v>
      </c>
      <c r="D5" s="16">
        <v>2</v>
      </c>
      <c r="E5" s="14">
        <v>1</v>
      </c>
      <c r="F5" s="14">
        <v>1</v>
      </c>
      <c r="G5" s="14">
        <v>0</v>
      </c>
      <c r="H5" s="14">
        <v>0</v>
      </c>
      <c r="I5" s="12">
        <v>0</v>
      </c>
      <c r="J5" s="16">
        <v>3</v>
      </c>
      <c r="K5" s="14">
        <f>4-3</f>
        <v>1</v>
      </c>
      <c r="L5" s="14">
        <v>0</v>
      </c>
      <c r="M5" s="14">
        <v>0</v>
      </c>
      <c r="N5" s="14">
        <v>0</v>
      </c>
      <c r="O5" s="12">
        <v>3</v>
      </c>
      <c r="P5" s="17">
        <f>IF(SUM(D5:I5)=0,0,SUM(D5:I5))</f>
        <v>4</v>
      </c>
      <c r="Q5" s="18">
        <f>IF(SUM(J5:O5)=0,0,SUM(J5:O5))</f>
        <v>7</v>
      </c>
      <c r="R5" s="8" t="s">
        <v>15</v>
      </c>
    </row>
    <row r="6" spans="1:18" ht="22.5" customHeight="1" x14ac:dyDescent="0.25">
      <c r="A6" s="6">
        <v>3</v>
      </c>
      <c r="B6" s="7">
        <v>527203</v>
      </c>
      <c r="C6" s="19" t="s">
        <v>18</v>
      </c>
      <c r="D6" s="16">
        <v>5</v>
      </c>
      <c r="E6" s="14">
        <f>3-2</f>
        <v>1</v>
      </c>
      <c r="F6" s="14">
        <v>4</v>
      </c>
      <c r="G6" s="14">
        <v>0</v>
      </c>
      <c r="H6" s="14">
        <v>0</v>
      </c>
      <c r="I6" s="12">
        <v>2</v>
      </c>
      <c r="J6" s="16">
        <v>2</v>
      </c>
      <c r="K6" s="14">
        <f>9-5</f>
        <v>4</v>
      </c>
      <c r="L6" s="14">
        <v>2</v>
      </c>
      <c r="M6" s="14">
        <v>0</v>
      </c>
      <c r="N6" s="14">
        <v>0</v>
      </c>
      <c r="O6" s="12">
        <v>5</v>
      </c>
      <c r="P6" s="17">
        <f>IF(SUM(D6:I6)=0,0,SUM(D6:I6))</f>
        <v>12</v>
      </c>
      <c r="Q6" s="18">
        <f>IF(SUM(J6:O6)=0,0,SUM(J6:O6))</f>
        <v>13</v>
      </c>
      <c r="R6" s="8" t="s">
        <v>15</v>
      </c>
    </row>
    <row r="7" spans="1:18" ht="22.5" customHeight="1" x14ac:dyDescent="0.25">
      <c r="A7" s="6">
        <v>4</v>
      </c>
      <c r="B7" s="7">
        <v>527204</v>
      </c>
      <c r="C7" s="19" t="s">
        <v>19</v>
      </c>
      <c r="D7" s="16">
        <v>7</v>
      </c>
      <c r="E7" s="14">
        <f>17-2</f>
        <v>15</v>
      </c>
      <c r="F7" s="14">
        <v>11</v>
      </c>
      <c r="G7" s="14">
        <v>0</v>
      </c>
      <c r="H7" s="14">
        <v>0</v>
      </c>
      <c r="I7" s="12">
        <v>2</v>
      </c>
      <c r="J7" s="16">
        <v>3</v>
      </c>
      <c r="K7" s="14">
        <f>17-11</f>
        <v>6</v>
      </c>
      <c r="L7" s="14">
        <v>3</v>
      </c>
      <c r="M7" s="14">
        <v>1</v>
      </c>
      <c r="N7" s="14">
        <v>0</v>
      </c>
      <c r="O7" s="12">
        <v>11</v>
      </c>
      <c r="P7" s="17">
        <f>IF(SUM(D7:I7)=0,0,SUM(D7:I7))</f>
        <v>35</v>
      </c>
      <c r="Q7" s="18">
        <f>IF(SUM(J7:O7)=0,0,SUM(J7:O7))</f>
        <v>24</v>
      </c>
      <c r="R7" s="8" t="s">
        <v>15</v>
      </c>
    </row>
    <row r="8" spans="1:18" ht="22.5" customHeight="1" x14ac:dyDescent="0.25">
      <c r="A8" s="6">
        <v>5</v>
      </c>
      <c r="B8" s="7">
        <v>527205</v>
      </c>
      <c r="C8" s="19" t="s">
        <v>20</v>
      </c>
      <c r="D8" s="16">
        <v>4</v>
      </c>
      <c r="E8" s="14">
        <f>18-3</f>
        <v>15</v>
      </c>
      <c r="F8" s="14">
        <v>10</v>
      </c>
      <c r="G8" s="14">
        <v>3</v>
      </c>
      <c r="H8" s="14">
        <v>0</v>
      </c>
      <c r="I8" s="12">
        <v>3</v>
      </c>
      <c r="J8" s="16">
        <v>3</v>
      </c>
      <c r="K8" s="14">
        <f>24-18</f>
        <v>6</v>
      </c>
      <c r="L8" s="14">
        <v>5</v>
      </c>
      <c r="M8" s="14">
        <v>1</v>
      </c>
      <c r="N8" s="14">
        <v>0</v>
      </c>
      <c r="O8" s="12">
        <v>18</v>
      </c>
      <c r="P8" s="17">
        <f>IF(SUM(D8:I8)=0,0,SUM(D8:I8))</f>
        <v>35</v>
      </c>
      <c r="Q8" s="18">
        <f>IF(SUM(J8:O8)=0,0,SUM(J8:O8))</f>
        <v>33</v>
      </c>
      <c r="R8" s="8" t="s">
        <v>15</v>
      </c>
    </row>
    <row r="9" spans="1:18" ht="24" customHeight="1" thickBot="1" x14ac:dyDescent="0.3">
      <c r="A9" s="9"/>
      <c r="B9" s="5">
        <v>5272</v>
      </c>
      <c r="C9" s="11" t="s">
        <v>32</v>
      </c>
      <c r="D9" s="10">
        <f>IF(SUM(D4:D8)=0,0,SUM(D4:D8))</f>
        <v>19</v>
      </c>
      <c r="E9" s="15">
        <f t="shared" ref="E9:Q9" si="0">IF(SUM(E4:E8)=0,0,SUM(E4:E8))</f>
        <v>43</v>
      </c>
      <c r="F9" s="15">
        <f t="shared" ref="F9:I9" si="1">IF(SUM(F4:F8)=0,0,SUM(F4:F8))</f>
        <v>31</v>
      </c>
      <c r="G9" s="15">
        <f t="shared" si="1"/>
        <v>5</v>
      </c>
      <c r="H9" s="15">
        <f t="shared" si="1"/>
        <v>2</v>
      </c>
      <c r="I9" s="13">
        <f t="shared" si="1"/>
        <v>12</v>
      </c>
      <c r="J9" s="10">
        <f t="shared" si="0"/>
        <v>15</v>
      </c>
      <c r="K9" s="15">
        <f t="shared" si="0"/>
        <v>31</v>
      </c>
      <c r="L9" s="15">
        <f t="shared" si="0"/>
        <v>13</v>
      </c>
      <c r="M9" s="15">
        <f t="shared" si="0"/>
        <v>3</v>
      </c>
      <c r="N9" s="15">
        <f t="shared" si="0"/>
        <v>2</v>
      </c>
      <c r="O9" s="13">
        <f t="shared" si="0"/>
        <v>52</v>
      </c>
      <c r="P9" s="10">
        <f>IF(SUM(P4:P8)=0,0,SUM(P4:P8))</f>
        <v>112</v>
      </c>
      <c r="Q9" s="13">
        <f t="shared" si="0"/>
        <v>116</v>
      </c>
      <c r="R9" s="10" t="s">
        <v>15</v>
      </c>
    </row>
    <row r="10" spans="1:18" ht="21" customHeight="1" thickTop="1" x14ac:dyDescent="0.25">
      <c r="A10" s="20"/>
      <c r="B10" s="21">
        <v>5272</v>
      </c>
      <c r="C10" s="22" t="s">
        <v>25</v>
      </c>
      <c r="D10" s="23">
        <v>21</v>
      </c>
      <c r="E10" s="24">
        <v>60</v>
      </c>
      <c r="F10" s="24">
        <v>31</v>
      </c>
      <c r="G10" s="24">
        <v>1</v>
      </c>
      <c r="H10" s="24">
        <v>2</v>
      </c>
      <c r="I10" s="25">
        <v>0</v>
      </c>
      <c r="J10" s="23">
        <v>18</v>
      </c>
      <c r="K10" s="24">
        <v>75</v>
      </c>
      <c r="L10" s="24">
        <v>12</v>
      </c>
      <c r="M10" s="24">
        <v>3</v>
      </c>
      <c r="N10" s="24">
        <v>2</v>
      </c>
      <c r="O10" s="25">
        <v>0</v>
      </c>
      <c r="P10" s="23">
        <v>115</v>
      </c>
      <c r="Q10" s="25">
        <v>110</v>
      </c>
      <c r="R10" s="23" t="s">
        <v>15</v>
      </c>
    </row>
    <row r="11" spans="1:18" ht="21" customHeight="1" x14ac:dyDescent="0.25">
      <c r="A11" s="47"/>
      <c r="B11" s="48">
        <v>5272</v>
      </c>
      <c r="C11" s="49" t="s">
        <v>24</v>
      </c>
      <c r="D11" s="50">
        <v>11</v>
      </c>
      <c r="E11" s="51">
        <v>59</v>
      </c>
      <c r="F11" s="51">
        <v>30</v>
      </c>
      <c r="G11" s="51" t="s">
        <v>28</v>
      </c>
      <c r="H11" s="51" t="s">
        <v>28</v>
      </c>
      <c r="I11" s="52">
        <v>3</v>
      </c>
      <c r="J11" s="50">
        <v>18</v>
      </c>
      <c r="K11" s="51">
        <v>75</v>
      </c>
      <c r="L11" s="51">
        <v>12</v>
      </c>
      <c r="M11" s="51" t="s">
        <v>28</v>
      </c>
      <c r="N11" s="51" t="s">
        <v>28</v>
      </c>
      <c r="O11" s="52">
        <v>5</v>
      </c>
      <c r="P11" s="50">
        <v>103</v>
      </c>
      <c r="Q11" s="52">
        <v>110</v>
      </c>
      <c r="R11" s="50" t="s">
        <v>15</v>
      </c>
    </row>
    <row r="12" spans="1:18" ht="21" customHeight="1" x14ac:dyDescent="0.25">
      <c r="A12" s="32"/>
      <c r="B12" s="34">
        <v>5272</v>
      </c>
      <c r="C12" s="35" t="s">
        <v>23</v>
      </c>
      <c r="D12" s="33">
        <v>14</v>
      </c>
      <c r="E12" s="36">
        <v>59</v>
      </c>
      <c r="F12" s="36">
        <v>33</v>
      </c>
      <c r="G12" s="36" t="s">
        <v>28</v>
      </c>
      <c r="H12" s="36" t="s">
        <v>28</v>
      </c>
      <c r="I12" s="37">
        <v>23</v>
      </c>
      <c r="J12" s="33">
        <v>8</v>
      </c>
      <c r="K12" s="36">
        <v>68</v>
      </c>
      <c r="L12" s="36">
        <v>12</v>
      </c>
      <c r="M12" s="36" t="s">
        <v>28</v>
      </c>
      <c r="N12" s="36" t="s">
        <v>28</v>
      </c>
      <c r="O12" s="37">
        <v>47</v>
      </c>
      <c r="P12" s="33">
        <f>IF(SUM(D12:I12)=0,0,SUM(D12:I12))</f>
        <v>129</v>
      </c>
      <c r="Q12" s="37">
        <f>IF(SUM(J12:O12)=0,0,SUM(J12:O12))</f>
        <v>135</v>
      </c>
      <c r="R12" s="33" t="s">
        <v>15</v>
      </c>
    </row>
    <row r="13" spans="1:18" ht="21" customHeight="1" x14ac:dyDescent="0.25">
      <c r="A13" s="32"/>
      <c r="B13" s="34">
        <v>5272</v>
      </c>
      <c r="C13" s="35" t="s">
        <v>22</v>
      </c>
      <c r="D13" s="33">
        <v>14</v>
      </c>
      <c r="E13" s="36">
        <v>44</v>
      </c>
      <c r="F13" s="36">
        <v>23</v>
      </c>
      <c r="G13" s="36" t="s">
        <v>28</v>
      </c>
      <c r="H13" s="36" t="s">
        <v>28</v>
      </c>
      <c r="I13" s="37">
        <v>18</v>
      </c>
      <c r="J13" s="33">
        <v>14</v>
      </c>
      <c r="K13" s="36">
        <v>34</v>
      </c>
      <c r="L13" s="36">
        <v>7</v>
      </c>
      <c r="M13" s="36" t="s">
        <v>28</v>
      </c>
      <c r="N13" s="36" t="s">
        <v>28</v>
      </c>
      <c r="O13" s="37">
        <v>45</v>
      </c>
      <c r="P13" s="33">
        <f>IF(SUM(D13:I13)=0,0,SUM(D13:I13))</f>
        <v>99</v>
      </c>
      <c r="Q13" s="37">
        <f>IF(SUM(J13:O13)=0,0,SUM(J13:O13))</f>
        <v>100</v>
      </c>
      <c r="R13" s="33" t="s">
        <v>15</v>
      </c>
    </row>
    <row r="14" spans="1:18" ht="21" customHeight="1" thickBot="1" x14ac:dyDescent="0.3">
      <c r="A14" s="26"/>
      <c r="B14" s="27">
        <v>5272</v>
      </c>
      <c r="C14" s="28" t="s">
        <v>12</v>
      </c>
      <c r="D14" s="29">
        <v>10</v>
      </c>
      <c r="E14" s="30">
        <v>48</v>
      </c>
      <c r="F14" s="30">
        <v>18</v>
      </c>
      <c r="G14" s="30" t="s">
        <v>28</v>
      </c>
      <c r="H14" s="30" t="s">
        <v>28</v>
      </c>
      <c r="I14" s="31">
        <v>17</v>
      </c>
      <c r="J14" s="29">
        <v>11</v>
      </c>
      <c r="K14" s="30">
        <v>37</v>
      </c>
      <c r="L14" s="30">
        <v>8</v>
      </c>
      <c r="M14" s="30" t="s">
        <v>28</v>
      </c>
      <c r="N14" s="30" t="s">
        <v>28</v>
      </c>
      <c r="O14" s="31">
        <v>48</v>
      </c>
      <c r="P14" s="29">
        <f>IF(SUM(D14:I14)=0,0,SUM(D14:I14))</f>
        <v>93</v>
      </c>
      <c r="Q14" s="31">
        <f>IF(SUM(J14:O14)=0,0,SUM(J14:O14))</f>
        <v>104</v>
      </c>
      <c r="R14" s="29" t="s">
        <v>15</v>
      </c>
    </row>
    <row r="15" spans="1:18" ht="15.75" thickTop="1" x14ac:dyDescent="0.25">
      <c r="A15" s="4" t="s">
        <v>13</v>
      </c>
      <c r="B15" s="4" t="s">
        <v>33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2025-06-30T03:01:34Z</dcterms:modified>
</cp:coreProperties>
</file>