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57B39EFF-E3BF-4652-9926-7444D4DB21CB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Pnemonia Balita" sheetId="87" r:id="rId1"/>
  </sheets>
  <definedNames>
    <definedName name="_xlnm.Print_Area" localSheetId="0">'Pnemonia Balita'!$A$1:$R$19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7" l="1"/>
  <c r="P13" i="87"/>
  <c r="K12" i="87"/>
  <c r="L12" i="87"/>
  <c r="M12" i="87" s="1"/>
  <c r="R12" i="87" s="1"/>
  <c r="K13" i="87"/>
  <c r="L13" i="87"/>
  <c r="M13" i="87" l="1"/>
  <c r="O9" i="87"/>
  <c r="N9" i="87"/>
  <c r="J9" i="87"/>
  <c r="I9" i="87"/>
  <c r="H9" i="87"/>
  <c r="G9" i="87"/>
  <c r="E9" i="87"/>
  <c r="D9" i="87"/>
  <c r="C9" i="87"/>
  <c r="P14" i="87"/>
  <c r="L14" i="87"/>
  <c r="K14" i="87"/>
  <c r="R13" i="87"/>
  <c r="M14" i="87" l="1"/>
  <c r="F9" i="87"/>
  <c r="R14" i="87" l="1"/>
  <c r="L8" i="87" l="1"/>
  <c r="K8" i="87"/>
  <c r="L7" i="87"/>
  <c r="K7" i="87"/>
  <c r="L6" i="87"/>
  <c r="K6" i="87"/>
  <c r="L5" i="87"/>
  <c r="K5" i="87"/>
  <c r="L4" i="87"/>
  <c r="K4" i="87"/>
  <c r="P8" i="87"/>
  <c r="P7" i="87"/>
  <c r="P6" i="87"/>
  <c r="P5" i="87"/>
  <c r="P4" i="87"/>
  <c r="K9" i="87" l="1"/>
  <c r="L9" i="87"/>
  <c r="P9" i="87"/>
  <c r="M5" i="87"/>
  <c r="M7" i="87"/>
  <c r="M8" i="87"/>
  <c r="M6" i="87"/>
  <c r="M4" i="87"/>
  <c r="M9" i="87" l="1"/>
  <c r="R6" i="87"/>
  <c r="R8" i="87"/>
  <c r="R5" i="87"/>
  <c r="R7" i="87"/>
  <c r="R4" i="87" l="1"/>
  <c r="R9" i="87"/>
</calcChain>
</file>

<file path=xl/sharedStrings.xml><?xml version="1.0" encoding="utf-8"?>
<sst xmlns="http://schemas.openxmlformats.org/spreadsheetml/2006/main" count="45" uniqueCount="35">
  <si>
    <t>RASANAE BARAT</t>
  </si>
  <si>
    <t>RASANAE TIMUR</t>
  </si>
  <si>
    <t>ASAKOTA</t>
  </si>
  <si>
    <t>RABA</t>
  </si>
  <si>
    <t>MPUNDA</t>
  </si>
  <si>
    <t>KODE WILAYAH</t>
  </si>
  <si>
    <t>CAKUPAN PENEMUAN PNEUMONIA  PADA BALITA</t>
  </si>
  <si>
    <t>BATUK BUKAN PNEUMONIA (Lk+Pr)</t>
  </si>
  <si>
    <t>JUMLAH BALITA 
(0-59 Bln)</t>
  </si>
  <si>
    <t>SATUAN</t>
  </si>
  <si>
    <t>KASUS</t>
  </si>
  <si>
    <t>PENEMUAN PNEUMONIA (Lk)</t>
  </si>
  <si>
    <t>PENEMUAN PNEUMONIA (Pr)</t>
  </si>
  <si>
    <t>PNEUMONIA BERAT 
(Lk)</t>
  </si>
  <si>
    <t>PNEUMONIA BERAT 
(Pr)</t>
  </si>
  <si>
    <t>JUMLAH PENDERITA PNEUMONIA (Lk)</t>
  </si>
  <si>
    <t>JUMLAH PENDERITA PNEUMONIA (Pr)</t>
  </si>
  <si>
    <t>TOTAL PENDERITA PNEUMONIA (Lk+Pr)</t>
  </si>
  <si>
    <t>BATUK BUKAN PNEUMONIA (Lk)</t>
  </si>
  <si>
    <t>BATUK BUKAN PNEUMONIA (Pr)</t>
  </si>
  <si>
    <t>KOTA BIMA 2019</t>
  </si>
  <si>
    <t xml:space="preserve">Catatan : </t>
  </si>
  <si>
    <t>- Jumlah kasus adalah seluruh kasus yang ada di wilayah kerja puskesmas di Kota Bima termasuk kasus yang ditemukan di Rumah Sakit</t>
  </si>
  <si>
    <t>- Persentase perkiraan kasus pneumonia pada balita berbeda untuk setiap provinsi, sesuai hasil riskesdas</t>
  </si>
  <si>
    <t>KOTA BIMA 2020</t>
  </si>
  <si>
    <t>KOTA BIMA</t>
  </si>
  <si>
    <t>NAMA WILAYAH</t>
  </si>
  <si>
    <t>KOTA BIMA 2021</t>
  </si>
  <si>
    <t>KUNJUNGAN BALITA BATUK ATAU SULIT BERNAPAS</t>
  </si>
  <si>
    <t>DIBERIKAN TATALAKSANA STANDAR</t>
  </si>
  <si>
    <t>PERKIRAAN PNEUMONIA BALITA</t>
  </si>
  <si>
    <t>KOTA BIMA 2022</t>
  </si>
  <si>
    <t xml:space="preserve">Jumlah Kasus PNEUMONIA  pada BALITA dan Cakupan Penemuan PNEUMONIA pada BALITA di Kota Bima Tahun 2024, dirinci per Kecamatan </t>
  </si>
  <si>
    <t>Sumber 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</si>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</sst>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3" fontId="10" fillId="0" borderId="5" xfId="6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0" xfId="0" quotePrefix="1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7" xfId="6" applyNumberFormat="1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8" xfId="6" applyNumberFormat="1" applyFont="1" applyFill="1" applyBorder="1" applyAlignment="1">
      <alignment horizontal="center" vertical="center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>
      <alignment horizontal="center" vertical="center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BreakPreview" topLeftCell="L1" zoomScaleNormal="100" zoomScaleSheetLayoutView="100" workbookViewId="0">
      <selection activeCell="O9" sqref="O9"/>
    </sheetView>
  </sheetViews>
  <sheetFormatPr defaultRowHeight="12.75" x14ac:dyDescent="0.25"/>
  <cols>
    <col min="1" max="1" width="10.28515625" style="1" customWidth="1"/>
    <col min="2" max="2" width="17.5703125" style="1" customWidth="1"/>
    <col min="3" max="3" width="12" style="1" customWidth="1"/>
    <col min="4" max="4" width="11.42578125" style="1" customWidth="1"/>
    <col min="5" max="5" width="11.85546875" style="1" customWidth="1"/>
    <col min="6" max="6" width="10.5703125" style="1" customWidth="1"/>
    <col min="7" max="8" width="10.28515625" style="1" customWidth="1"/>
    <col min="9" max="10" width="10.42578125" style="1" customWidth="1"/>
    <col min="11" max="13" width="10.5703125" style="1" customWidth="1"/>
    <col min="14" max="16" width="12.42578125" style="1" customWidth="1"/>
    <col min="17" max="17" width="8.140625" style="1" customWidth="1"/>
    <col min="18" max="18" width="11.28515625" style="1" customWidth="1"/>
    <col min="19" max="19" width="9.85546875" style="1" customWidth="1"/>
    <col min="20" max="16384" width="9.140625" style="1"/>
  </cols>
  <sheetData>
    <row r="1" spans="1:30" ht="15" x14ac:dyDescent="0.25">
      <c r="A1" s="14" t="s">
        <v>32</v>
      </c>
    </row>
    <row r="2" spans="1:30" x14ac:dyDescent="0.25">
      <c r="M2" s="16"/>
      <c r="P2" s="17"/>
      <c r="Q2" s="17"/>
    </row>
    <row r="3" spans="1:30" ht="54" customHeight="1" thickBot="1" x14ac:dyDescent="0.3">
      <c r="A3" s="19" t="s">
        <v>5</v>
      </c>
      <c r="B3" s="19" t="s">
        <v>26</v>
      </c>
      <c r="C3" s="19" t="s">
        <v>8</v>
      </c>
      <c r="D3" s="19" t="s">
        <v>28</v>
      </c>
      <c r="E3" s="19" t="s">
        <v>29</v>
      </c>
      <c r="F3" s="19" t="s">
        <v>30</v>
      </c>
      <c r="G3" s="19" t="s">
        <v>11</v>
      </c>
      <c r="H3" s="19" t="s">
        <v>12</v>
      </c>
      <c r="I3" s="19" t="s">
        <v>13</v>
      </c>
      <c r="J3" s="19" t="s">
        <v>14</v>
      </c>
      <c r="K3" s="19" t="s">
        <v>15</v>
      </c>
      <c r="L3" s="19" t="s">
        <v>16</v>
      </c>
      <c r="M3" s="19" t="s">
        <v>17</v>
      </c>
      <c r="N3" s="19" t="s">
        <v>18</v>
      </c>
      <c r="O3" s="19" t="s">
        <v>19</v>
      </c>
      <c r="P3" s="19" t="s">
        <v>7</v>
      </c>
      <c r="Q3" s="18" t="s">
        <v>9</v>
      </c>
      <c r="R3" s="18" t="s">
        <v>6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0.25" customHeight="1" thickTop="1" x14ac:dyDescent="0.25">
      <c r="A4" s="26">
        <v>527201</v>
      </c>
      <c r="B4" s="20" t="s">
        <v>0</v>
      </c>
      <c r="C4" s="27">
        <v>2910</v>
      </c>
      <c r="D4" s="27">
        <v>1137</v>
      </c>
      <c r="E4" s="27">
        <v>1137</v>
      </c>
      <c r="F4" s="27">
        <v>186</v>
      </c>
      <c r="G4" s="21">
        <v>11</v>
      </c>
      <c r="H4" s="21">
        <v>3</v>
      </c>
      <c r="I4" s="21">
        <v>0</v>
      </c>
      <c r="J4" s="21">
        <v>0</v>
      </c>
      <c r="K4" s="22">
        <f>IF(SUM(G4,I4)=0,0,SUM(G4,I4))</f>
        <v>11</v>
      </c>
      <c r="L4" s="22">
        <f>IF(SUM(H4,J4)=0,0,SUM(H4,J4))</f>
        <v>3</v>
      </c>
      <c r="M4" s="22">
        <f>IF(SUM(K4:L4)=0,0,SUM(K4:L4))</f>
        <v>14</v>
      </c>
      <c r="N4" s="21">
        <v>600</v>
      </c>
      <c r="O4" s="21">
        <v>523</v>
      </c>
      <c r="P4" s="22">
        <f>IF(SUM(N4:O4)=0,0,SUM(N4:O4))</f>
        <v>1123</v>
      </c>
      <c r="Q4" s="15" t="s">
        <v>10</v>
      </c>
      <c r="R4" s="28">
        <f>IF(OR(SUM(C4)=0,SUM(M4)=0),0,ROUND((M4/C4*100),2))</f>
        <v>0.48</v>
      </c>
      <c r="S4" s="3"/>
      <c r="T4" s="4"/>
      <c r="U4" s="3"/>
      <c r="V4" s="4"/>
      <c r="W4" s="3"/>
      <c r="X4" s="5"/>
      <c r="Y4" s="3"/>
      <c r="Z4" s="5"/>
      <c r="AA4" s="3"/>
      <c r="AB4" s="5"/>
      <c r="AC4" s="6"/>
      <c r="AD4" s="7"/>
    </row>
    <row r="5" spans="1:30" ht="20.25" customHeight="1" x14ac:dyDescent="0.25">
      <c r="A5" s="26">
        <v>527202</v>
      </c>
      <c r="B5" s="20" t="s">
        <v>1</v>
      </c>
      <c r="C5" s="27">
        <v>1708</v>
      </c>
      <c r="D5" s="27">
        <v>1227</v>
      </c>
      <c r="E5" s="27">
        <v>1227</v>
      </c>
      <c r="F5" s="27">
        <v>109</v>
      </c>
      <c r="G5" s="21">
        <v>64</v>
      </c>
      <c r="H5" s="21">
        <v>45</v>
      </c>
      <c r="I5" s="21">
        <v>0</v>
      </c>
      <c r="J5" s="21">
        <v>0</v>
      </c>
      <c r="K5" s="22">
        <f t="shared" ref="K5:K8" si="0">IF(SUM(G5,I5)=0,0,SUM(G5,I5))</f>
        <v>64</v>
      </c>
      <c r="L5" s="22">
        <f t="shared" ref="L5:L8" si="1">IF(SUM(H5,J5)=0,0,SUM(H5,J5))</f>
        <v>45</v>
      </c>
      <c r="M5" s="22">
        <f t="shared" ref="M5:M8" si="2">IF(SUM(K5:L5)=0,0,SUM(K5:L5))</f>
        <v>109</v>
      </c>
      <c r="N5" s="21">
        <v>607</v>
      </c>
      <c r="O5" s="21">
        <v>511</v>
      </c>
      <c r="P5" s="22">
        <f t="shared" ref="P5:P14" si="3">IF(SUM(N5:O5)=0,0,SUM(N5:O5))</f>
        <v>1118</v>
      </c>
      <c r="Q5" s="15" t="s">
        <v>10</v>
      </c>
      <c r="R5" s="28">
        <f t="shared" ref="R5:R8" si="4">IF(OR(SUM(C5)=0,SUM(M5)=0),0,ROUND((M5/C5*100),2))</f>
        <v>6.38</v>
      </c>
      <c r="S5" s="3"/>
      <c r="T5" s="4"/>
      <c r="U5" s="3"/>
      <c r="V5" s="4"/>
      <c r="W5" s="3"/>
      <c r="X5" s="5"/>
      <c r="Y5" s="3"/>
      <c r="Z5" s="5"/>
      <c r="AA5" s="3"/>
      <c r="AB5" s="5"/>
      <c r="AC5" s="6"/>
      <c r="AD5" s="7"/>
    </row>
    <row r="6" spans="1:30" ht="20.25" customHeight="1" x14ac:dyDescent="0.25">
      <c r="A6" s="26">
        <v>527203</v>
      </c>
      <c r="B6" s="20" t="s">
        <v>2</v>
      </c>
      <c r="C6" s="27">
        <v>1465</v>
      </c>
      <c r="D6" s="27">
        <v>2742</v>
      </c>
      <c r="E6" s="27">
        <v>2742</v>
      </c>
      <c r="F6" s="27">
        <v>221</v>
      </c>
      <c r="G6" s="21">
        <v>50</v>
      </c>
      <c r="H6" s="21">
        <v>61</v>
      </c>
      <c r="I6" s="21">
        <v>0</v>
      </c>
      <c r="J6" s="21">
        <v>0</v>
      </c>
      <c r="K6" s="22">
        <f t="shared" si="0"/>
        <v>50</v>
      </c>
      <c r="L6" s="22">
        <f t="shared" si="1"/>
        <v>61</v>
      </c>
      <c r="M6" s="22">
        <f t="shared" si="2"/>
        <v>111</v>
      </c>
      <c r="N6" s="21">
        <v>1225</v>
      </c>
      <c r="O6" s="21">
        <v>1406</v>
      </c>
      <c r="P6" s="22">
        <f t="shared" si="3"/>
        <v>2631</v>
      </c>
      <c r="Q6" s="15" t="s">
        <v>10</v>
      </c>
      <c r="R6" s="28">
        <f t="shared" si="4"/>
        <v>7.58</v>
      </c>
      <c r="S6" s="3"/>
      <c r="T6" s="4"/>
      <c r="U6" s="3"/>
      <c r="V6" s="4"/>
      <c r="W6" s="3"/>
      <c r="X6" s="5"/>
      <c r="Y6" s="3"/>
      <c r="Z6" s="5"/>
      <c r="AA6" s="3"/>
      <c r="AB6" s="5"/>
      <c r="AC6" s="6"/>
      <c r="AD6" s="7"/>
    </row>
    <row r="7" spans="1:30" ht="20.25" customHeight="1" x14ac:dyDescent="0.25">
      <c r="A7" s="26">
        <v>527204</v>
      </c>
      <c r="B7" s="20" t="s">
        <v>3</v>
      </c>
      <c r="C7" s="27">
        <v>3922</v>
      </c>
      <c r="D7" s="27">
        <v>2470</v>
      </c>
      <c r="E7" s="27">
        <v>2470</v>
      </c>
      <c r="F7" s="27">
        <v>250</v>
      </c>
      <c r="G7" s="21">
        <v>84</v>
      </c>
      <c r="H7" s="21">
        <v>108</v>
      </c>
      <c r="I7" s="21">
        <v>12</v>
      </c>
      <c r="J7" s="21">
        <v>10</v>
      </c>
      <c r="K7" s="22">
        <f t="shared" si="0"/>
        <v>96</v>
      </c>
      <c r="L7" s="22">
        <f t="shared" si="1"/>
        <v>118</v>
      </c>
      <c r="M7" s="22">
        <f t="shared" si="2"/>
        <v>214</v>
      </c>
      <c r="N7" s="21">
        <v>1122</v>
      </c>
      <c r="O7" s="21">
        <v>1134</v>
      </c>
      <c r="P7" s="22">
        <f t="shared" si="3"/>
        <v>2256</v>
      </c>
      <c r="Q7" s="15" t="s">
        <v>10</v>
      </c>
      <c r="R7" s="28">
        <f t="shared" si="4"/>
        <v>5.46</v>
      </c>
      <c r="S7" s="3"/>
      <c r="T7" s="4"/>
      <c r="U7" s="3"/>
      <c r="V7" s="4"/>
      <c r="W7" s="3"/>
      <c r="X7" s="5"/>
      <c r="Y7" s="3"/>
      <c r="Z7" s="5"/>
      <c r="AA7" s="3"/>
      <c r="AB7" s="5"/>
      <c r="AC7" s="6"/>
      <c r="AD7" s="7"/>
    </row>
    <row r="8" spans="1:30" ht="20.25" customHeight="1" x14ac:dyDescent="0.25">
      <c r="A8" s="26">
        <v>527205</v>
      </c>
      <c r="B8" s="20" t="s">
        <v>4</v>
      </c>
      <c r="C8" s="27">
        <v>3207</v>
      </c>
      <c r="D8" s="27">
        <v>1318</v>
      </c>
      <c r="E8" s="27">
        <v>1318</v>
      </c>
      <c r="F8" s="27">
        <v>205</v>
      </c>
      <c r="G8" s="21">
        <v>53</v>
      </c>
      <c r="H8" s="21">
        <v>32</v>
      </c>
      <c r="I8" s="21">
        <v>19</v>
      </c>
      <c r="J8" s="21">
        <v>17</v>
      </c>
      <c r="K8" s="22">
        <f t="shared" si="0"/>
        <v>72</v>
      </c>
      <c r="L8" s="22">
        <f t="shared" si="1"/>
        <v>49</v>
      </c>
      <c r="M8" s="22">
        <f t="shared" si="2"/>
        <v>121</v>
      </c>
      <c r="N8" s="21">
        <v>630</v>
      </c>
      <c r="O8" s="21">
        <v>567</v>
      </c>
      <c r="P8" s="22">
        <f t="shared" si="3"/>
        <v>1197</v>
      </c>
      <c r="Q8" s="15" t="s">
        <v>10</v>
      </c>
      <c r="R8" s="28">
        <f t="shared" si="4"/>
        <v>3.77</v>
      </c>
      <c r="S8" s="3"/>
      <c r="T8" s="4"/>
      <c r="U8" s="3"/>
      <c r="V8" s="4"/>
      <c r="W8" s="3"/>
      <c r="X8" s="5"/>
      <c r="Y8" s="3"/>
      <c r="Z8" s="5"/>
      <c r="AA8" s="3"/>
      <c r="AB8" s="5"/>
      <c r="AC8" s="6"/>
      <c r="AD8" s="7"/>
    </row>
    <row r="9" spans="1:30" ht="24.75" customHeight="1" thickBot="1" x14ac:dyDescent="0.3">
      <c r="A9" s="29">
        <v>5272</v>
      </c>
      <c r="B9" s="23" t="s">
        <v>25</v>
      </c>
      <c r="C9" s="24">
        <f>IF(COUNT(C4:C8)=0,"-",SUM(C4:C8))</f>
        <v>13212</v>
      </c>
      <c r="D9" s="24">
        <f t="shared" ref="D9:P9" si="5">IF(COUNT(D4:D8)=0,"-",SUM(D4:D8))</f>
        <v>8894</v>
      </c>
      <c r="E9" s="24">
        <f t="shared" si="5"/>
        <v>8894</v>
      </c>
      <c r="F9" s="24">
        <f t="shared" si="5"/>
        <v>971</v>
      </c>
      <c r="G9" s="24">
        <f t="shared" si="5"/>
        <v>262</v>
      </c>
      <c r="H9" s="24">
        <f t="shared" si="5"/>
        <v>249</v>
      </c>
      <c r="I9" s="24">
        <f t="shared" si="5"/>
        <v>31</v>
      </c>
      <c r="J9" s="24">
        <f t="shared" si="5"/>
        <v>27</v>
      </c>
      <c r="K9" s="24">
        <f t="shared" si="5"/>
        <v>293</v>
      </c>
      <c r="L9" s="24">
        <f t="shared" si="5"/>
        <v>276</v>
      </c>
      <c r="M9" s="24">
        <f t="shared" si="5"/>
        <v>569</v>
      </c>
      <c r="N9" s="24">
        <f t="shared" si="5"/>
        <v>4184</v>
      </c>
      <c r="O9" s="24">
        <f t="shared" si="5"/>
        <v>4141</v>
      </c>
      <c r="P9" s="24">
        <f t="shared" si="5"/>
        <v>8325</v>
      </c>
      <c r="Q9" s="25" t="s">
        <v>10</v>
      </c>
      <c r="R9" s="30">
        <f t="shared" ref="R9:R14" si="6">IF(OR(SUM(C9)=0,SUM(M9)=0),0,ROUND((M9/C9*100),2))</f>
        <v>4.3099999999999996</v>
      </c>
      <c r="S9" s="8"/>
      <c r="T9" s="9"/>
      <c r="U9" s="8"/>
      <c r="V9" s="9"/>
      <c r="W9" s="8"/>
      <c r="X9" s="10"/>
      <c r="Y9" s="8"/>
      <c r="Z9" s="10"/>
      <c r="AA9" s="8"/>
      <c r="AB9" s="10"/>
      <c r="AC9" s="8"/>
      <c r="AD9" s="11"/>
    </row>
    <row r="10" spans="1:30" ht="21" customHeight="1" thickTop="1" x14ac:dyDescent="0.25">
      <c r="A10" s="33">
        <v>5272</v>
      </c>
      <c r="B10" s="34" t="s">
        <v>34</v>
      </c>
      <c r="C10" s="35">
        <v>19178</v>
      </c>
      <c r="D10" s="35">
        <v>9590</v>
      </c>
      <c r="E10" s="35">
        <v>9590</v>
      </c>
      <c r="F10" s="35">
        <v>1223</v>
      </c>
      <c r="G10" s="35">
        <v>333</v>
      </c>
      <c r="H10" s="35">
        <v>302</v>
      </c>
      <c r="I10" s="35">
        <v>57</v>
      </c>
      <c r="J10" s="35">
        <v>33</v>
      </c>
      <c r="K10" s="43">
        <v>390</v>
      </c>
      <c r="L10" s="43">
        <v>335</v>
      </c>
      <c r="M10" s="43">
        <v>725</v>
      </c>
      <c r="N10" s="35">
        <v>4428</v>
      </c>
      <c r="O10" s="35">
        <v>4429</v>
      </c>
      <c r="P10" s="43">
        <v>8857</v>
      </c>
      <c r="Q10" s="36" t="s">
        <v>10</v>
      </c>
      <c r="R10" s="37">
        <v>3.78</v>
      </c>
      <c r="S10" s="3"/>
      <c r="T10" s="4"/>
      <c r="U10" s="3"/>
      <c r="V10" s="4"/>
      <c r="W10" s="3"/>
      <c r="X10" s="5"/>
      <c r="Y10" s="3"/>
      <c r="Z10" s="5"/>
      <c r="AA10" s="3"/>
      <c r="AB10" s="5"/>
      <c r="AC10" s="3"/>
      <c r="AD10" s="7"/>
    </row>
    <row r="11" spans="1:30" ht="21" customHeight="1" x14ac:dyDescent="0.25">
      <c r="A11" s="45">
        <v>5272</v>
      </c>
      <c r="B11" s="46" t="s">
        <v>31</v>
      </c>
      <c r="C11" s="47">
        <v>16217</v>
      </c>
      <c r="D11" s="47">
        <v>10300</v>
      </c>
      <c r="E11" s="47">
        <v>10300</v>
      </c>
      <c r="F11" s="47">
        <v>1034</v>
      </c>
      <c r="G11" s="47">
        <v>425</v>
      </c>
      <c r="H11" s="47">
        <v>335</v>
      </c>
      <c r="I11" s="47">
        <v>24</v>
      </c>
      <c r="J11" s="47">
        <v>11</v>
      </c>
      <c r="K11" s="43">
        <v>449</v>
      </c>
      <c r="L11" s="43">
        <v>346</v>
      </c>
      <c r="M11" s="43">
        <v>795</v>
      </c>
      <c r="N11" s="47">
        <v>4469</v>
      </c>
      <c r="O11" s="47">
        <v>4625</v>
      </c>
      <c r="P11" s="43">
        <v>9094</v>
      </c>
      <c r="Q11" s="48" t="s">
        <v>10</v>
      </c>
      <c r="R11" s="49">
        <v>4.9000000000000004</v>
      </c>
      <c r="S11" s="3"/>
      <c r="T11" s="4"/>
      <c r="U11" s="3"/>
      <c r="V11" s="4"/>
      <c r="W11" s="3"/>
      <c r="X11" s="5"/>
      <c r="Y11" s="3"/>
      <c r="Z11" s="5"/>
      <c r="AA11" s="3"/>
      <c r="AB11" s="5"/>
      <c r="AC11" s="3"/>
      <c r="AD11" s="7"/>
    </row>
    <row r="12" spans="1:30" ht="21" customHeight="1" x14ac:dyDescent="0.25">
      <c r="A12" s="41">
        <v>5272</v>
      </c>
      <c r="B12" s="42" t="s">
        <v>27</v>
      </c>
      <c r="C12" s="43">
        <v>16632</v>
      </c>
      <c r="D12" s="43">
        <v>10563</v>
      </c>
      <c r="E12" s="43">
        <v>10563</v>
      </c>
      <c r="F12" s="43">
        <v>1061</v>
      </c>
      <c r="G12" s="43">
        <v>436</v>
      </c>
      <c r="H12" s="43">
        <v>344</v>
      </c>
      <c r="I12" s="43">
        <v>25</v>
      </c>
      <c r="J12" s="43">
        <v>11</v>
      </c>
      <c r="K12" s="43">
        <f t="shared" ref="K12:K13" si="7">IF(SUM(G12,I12)=0,0,SUM(G12,I12))</f>
        <v>461</v>
      </c>
      <c r="L12" s="43">
        <f t="shared" ref="L12:L13" si="8">IF(SUM(H12,J12)=0,0,SUM(H12,J12))</f>
        <v>355</v>
      </c>
      <c r="M12" s="43">
        <f t="shared" ref="M12:M13" si="9">IF(SUM(K12:L12)=0,0,SUM(K12:L12))</f>
        <v>816</v>
      </c>
      <c r="N12" s="43">
        <v>4583</v>
      </c>
      <c r="O12" s="43">
        <v>4743</v>
      </c>
      <c r="P12" s="43">
        <f t="shared" si="3"/>
        <v>9326</v>
      </c>
      <c r="Q12" s="44" t="s">
        <v>10</v>
      </c>
      <c r="R12" s="40">
        <f t="shared" si="6"/>
        <v>4.91</v>
      </c>
      <c r="S12" s="3"/>
      <c r="T12" s="4"/>
      <c r="U12" s="3"/>
      <c r="V12" s="4"/>
      <c r="W12" s="3"/>
      <c r="X12" s="5"/>
      <c r="Y12" s="3"/>
      <c r="Z12" s="5"/>
      <c r="AA12" s="3"/>
      <c r="AB12" s="5"/>
      <c r="AC12" s="3"/>
      <c r="AD12" s="7"/>
    </row>
    <row r="13" spans="1:30" ht="21" customHeight="1" x14ac:dyDescent="0.25">
      <c r="A13" s="41">
        <v>5272</v>
      </c>
      <c r="B13" s="42" t="s">
        <v>24</v>
      </c>
      <c r="C13" s="43">
        <v>16049</v>
      </c>
      <c r="D13" s="43">
        <v>10193</v>
      </c>
      <c r="E13" s="43">
        <v>10193</v>
      </c>
      <c r="F13" s="43">
        <v>1024</v>
      </c>
      <c r="G13" s="43">
        <v>156</v>
      </c>
      <c r="H13" s="43">
        <v>161</v>
      </c>
      <c r="I13" s="43">
        <v>3</v>
      </c>
      <c r="J13" s="43">
        <v>0</v>
      </c>
      <c r="K13" s="43">
        <f t="shared" si="7"/>
        <v>159</v>
      </c>
      <c r="L13" s="43">
        <f t="shared" si="8"/>
        <v>161</v>
      </c>
      <c r="M13" s="43">
        <f t="shared" si="9"/>
        <v>320</v>
      </c>
      <c r="N13" s="43">
        <v>4293</v>
      </c>
      <c r="O13" s="43">
        <v>4014</v>
      </c>
      <c r="P13" s="43">
        <f t="shared" si="3"/>
        <v>8307</v>
      </c>
      <c r="Q13" s="44" t="s">
        <v>10</v>
      </c>
      <c r="R13" s="40">
        <f t="shared" si="6"/>
        <v>1.99</v>
      </c>
      <c r="S13" s="3"/>
      <c r="T13" s="4"/>
      <c r="U13" s="3"/>
      <c r="V13" s="4"/>
      <c r="W13" s="3"/>
      <c r="X13" s="5"/>
      <c r="Y13" s="3"/>
      <c r="Z13" s="5"/>
      <c r="AA13" s="3"/>
      <c r="AB13" s="5"/>
      <c r="AC13" s="3"/>
      <c r="AD13" s="7"/>
    </row>
    <row r="14" spans="1:30" ht="21" customHeight="1" thickBot="1" x14ac:dyDescent="0.3">
      <c r="A14" s="41">
        <v>5272</v>
      </c>
      <c r="B14" s="42" t="s">
        <v>20</v>
      </c>
      <c r="C14" s="43">
        <v>19870</v>
      </c>
      <c r="D14" s="43">
        <v>8484</v>
      </c>
      <c r="E14" s="43">
        <v>8484</v>
      </c>
      <c r="F14" s="43">
        <v>2192</v>
      </c>
      <c r="G14" s="43">
        <v>176</v>
      </c>
      <c r="H14" s="43">
        <v>153</v>
      </c>
      <c r="I14" s="43">
        <v>10</v>
      </c>
      <c r="J14" s="43">
        <v>7</v>
      </c>
      <c r="K14" s="43">
        <f t="shared" ref="K14" si="10">IF(SUM(G14,I14)=0,0,SUM(G14,I14))</f>
        <v>186</v>
      </c>
      <c r="L14" s="43">
        <f t="shared" ref="L14" si="11">IF(SUM(H14,J14)=0,0,SUM(H14,J14))</f>
        <v>160</v>
      </c>
      <c r="M14" s="43">
        <f t="shared" ref="M14" si="12">IF(SUM(K14:L14)=0,0,SUM(K14:L14))</f>
        <v>346</v>
      </c>
      <c r="N14" s="43">
        <v>5711</v>
      </c>
      <c r="O14" s="43">
        <v>1376</v>
      </c>
      <c r="P14" s="43">
        <f t="shared" si="3"/>
        <v>7087</v>
      </c>
      <c r="Q14" s="38" t="s">
        <v>10</v>
      </c>
      <c r="R14" s="39">
        <f t="shared" si="6"/>
        <v>1.74</v>
      </c>
      <c r="S14" s="3"/>
      <c r="T14" s="4"/>
      <c r="U14" s="3"/>
      <c r="V14" s="4"/>
      <c r="W14" s="3"/>
      <c r="X14" s="5"/>
      <c r="Y14" s="3"/>
      <c r="Z14" s="5"/>
      <c r="AA14" s="3"/>
      <c r="AB14" s="5"/>
      <c r="AC14" s="3"/>
      <c r="AD14" s="7"/>
    </row>
    <row r="15" spans="1:30" ht="13.5" thickTop="1" x14ac:dyDescent="0.25">
      <c r="A15" s="13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1"/>
    </row>
    <row r="17" spans="1:1" x14ac:dyDescent="0.25">
      <c r="A17" s="1" t="s">
        <v>21</v>
      </c>
    </row>
    <row r="18" spans="1:1" x14ac:dyDescent="0.25">
      <c r="A18" s="32" t="s">
        <v>22</v>
      </c>
    </row>
    <row r="19" spans="1:1" x14ac:dyDescent="0.25">
      <c r="A19" s="32" t="s">
        <v>23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Pnemonia Balita</vt:lpstr>
      <vt:lpstr>'Pnemonia Balita'!Print_Area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2025-06-29T21:46:30Z</dcterms:modified>
</cp:coreProperties>
</file>