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nemonia Balita" sheetId="87" r:id="rId1"/>
  </sheets>
  <definedNames>
    <definedName name="_xlnm.Print_Area" localSheetId="0">'Pnemonia Balita'!$A$1:$R$18</definedName>
  </definedNames>
  <calcPr calcId="144525"/>
</workbook>
</file>

<file path=xl/calcChain.xml><?xml version="1.0" encoding="utf-8"?>
<calcChain xmlns="http://schemas.openxmlformats.org/spreadsheetml/2006/main">
  <c r="F8" i="87" l="1"/>
  <c r="F7" i="87"/>
  <c r="F6" i="87"/>
  <c r="F5" i="87"/>
  <c r="F4" i="87"/>
  <c r="F9" i="87"/>
  <c r="P9" i="87"/>
  <c r="O9" i="87"/>
  <c r="N9" i="87"/>
  <c r="M9" i="87"/>
  <c r="L9" i="87"/>
  <c r="K9" i="87"/>
  <c r="J9" i="87"/>
  <c r="I9" i="87"/>
  <c r="H9" i="87"/>
  <c r="G9" i="87"/>
  <c r="E9" i="87"/>
  <c r="D9" i="87"/>
  <c r="C9" i="87"/>
  <c r="P13" i="87"/>
  <c r="P12" i="87"/>
  <c r="P11" i="87"/>
  <c r="P10" i="87"/>
  <c r="L13" i="87"/>
  <c r="K13" i="87"/>
  <c r="M13" i="87" s="1"/>
  <c r="L12" i="87"/>
  <c r="K12" i="87"/>
  <c r="M12" i="87" s="1"/>
  <c r="L11" i="87"/>
  <c r="K11" i="87"/>
  <c r="M11" i="87" s="1"/>
  <c r="R11" i="87" s="1"/>
  <c r="L10" i="87"/>
  <c r="K10" i="87"/>
  <c r="M10" i="87" s="1"/>
  <c r="R10" i="87" l="1"/>
  <c r="R12" i="87" l="1"/>
  <c r="L8" i="87" l="1"/>
  <c r="K8" i="87"/>
  <c r="L7" i="87"/>
  <c r="K7" i="87"/>
  <c r="L6" i="87"/>
  <c r="K6" i="87"/>
  <c r="L5" i="87"/>
  <c r="K5" i="87"/>
  <c r="L4" i="87"/>
  <c r="K4" i="87"/>
  <c r="P8" i="87"/>
  <c r="P7" i="87"/>
  <c r="P6" i="87"/>
  <c r="P5" i="87"/>
  <c r="P4" i="87"/>
  <c r="R13" i="87"/>
  <c r="M5" i="87" l="1"/>
  <c r="M7" i="87"/>
  <c r="M8" i="87"/>
  <c r="M6" i="87"/>
  <c r="M4" i="87"/>
  <c r="R6" i="87" l="1"/>
  <c r="R8" i="87"/>
  <c r="R5" i="87"/>
  <c r="R7" i="87"/>
  <c r="R4" i="87" l="1"/>
  <c r="R9" i="87"/>
</calcChain>
</file>

<file path=xl/sharedStrings.xml><?xml version="1.0" encoding="utf-8"?>
<sst xmlns="http://schemas.openxmlformats.org/spreadsheetml/2006/main" count="43" uniqueCount="34">
  <si>
    <t>RASANAE BARAT</t>
  </si>
  <si>
    <t>RASANAE TIMUR</t>
  </si>
  <si>
    <t>ASAKOTA</t>
  </si>
  <si>
    <t>RABA</t>
  </si>
  <si>
    <t>MPUNDA</t>
  </si>
  <si>
    <t>KOTA BIMA 2018</t>
  </si>
  <si>
    <t>KODE WILAYAH</t>
  </si>
  <si>
    <t>CAKUPAN PENEMUAN PNEUMONIA  PADA BALITA</t>
  </si>
  <si>
    <t>BATUK BUKAN PNEUMONIA (Lk+Pr)</t>
  </si>
  <si>
    <t>JUMLAH BALITA 
(0-59 Bln)</t>
  </si>
  <si>
    <t>SATUAN</t>
  </si>
  <si>
    <t>KASUS</t>
  </si>
  <si>
    <t>PENEMUAN PNEUMONIA (Lk)</t>
  </si>
  <si>
    <t>PENEMUAN PNEUMONIA (Pr)</t>
  </si>
  <si>
    <t>PNEUMONIA BERAT 
(Lk)</t>
  </si>
  <si>
    <t>PNEUMONIA BERAT 
(Pr)</t>
  </si>
  <si>
    <t>JUMLAH PENDERITA PNEUMONIA (Lk)</t>
  </si>
  <si>
    <t>JUMLAH PENDERITA PNEUMONIA (Pr)</t>
  </si>
  <si>
    <t>TOTAL PENDERITA PNEUMONIA (Lk+Pr)</t>
  </si>
  <si>
    <t>BATUK BUKAN PNEUMONIA (Lk)</t>
  </si>
  <si>
    <t>BATUK BUKAN PNEUMONIA (Pr)</t>
  </si>
  <si>
    <t>KOTA BIMA 2019</t>
  </si>
  <si>
    <t xml:space="preserve">Catatan : </t>
  </si>
  <si>
    <t>- Jumlah kasus adalah seluruh kasus yang ada di wilayah kerja puskesmas di Kota Bima termasuk kasus yang ditemukan di Rumah Sakit</t>
  </si>
  <si>
    <t>- Persentase perkiraan kasus pneumonia pada balita berbeda untuk setiap provinsi, sesuai hasil riskesdas</t>
  </si>
  <si>
    <t>KOTA BIMA 2020</t>
  </si>
  <si>
    <t>KOTA BIMA</t>
  </si>
  <si>
    <t>NAMA WILAYAH</t>
  </si>
  <si>
    <t>Sumber : Bidang P2PL, Dinas Kesehatan Kota Bima, Tahun 2023</t>
  </si>
  <si>
    <t xml:space="preserve">Jumlah Kasus PNEUMONIA  pada BALITA dan Cakupan Penemuan PNEUMONIA pada BALITA di Kota Bima Tahun 2022, dirinci per Kecamatan </t>
  </si>
  <si>
    <t>KOTA BIMA 2021</t>
  </si>
  <si>
    <t>KUNJUNGAN BALITA BATUK ATAU SULIT BERNAPAS</t>
  </si>
  <si>
    <t>DIBERIKAN TATALAKSANA STANDAR</t>
  </si>
  <si>
    <t>PERKIRAAN PNEUMONIA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</si>
</sst>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2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3" fontId="10" fillId="0" borderId="5" xfId="6" applyNumberFormat="1" applyFont="1" applyFill="1" applyBorder="1" applyAlignment="1" applyProtection="1">
      <alignment horizontal="center" vertical="center"/>
      <protection locked="0"/>
    </xf>
    <xf numFmtId="3" fontId="10" fillId="0" borderId="5" xfId="6" applyNumberFormat="1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3" xfId="6" applyNumberFormat="1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4" fontId="10" fillId="0" borderId="2" xfId="6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" fontId="9" fillId="2" borderId="3" xfId="6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6" fillId="0" borderId="0" xfId="0" applyFont="1" applyFill="1" applyAlignment="1">
      <alignment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4" fontId="10" fillId="0" borderId="7" xfId="6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4" fontId="10" fillId="0" borderId="9" xfId="6" applyNumberFormat="1" applyFont="1" applyFill="1" applyBorder="1" applyAlignment="1">
      <alignment horizontal="center" vertical="center"/>
    </xf>
    <xf numFmtId="4" fontId="10" fillId="0" borderId="10" xfId="6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.28515625" style="1" customWidth="1"/>
    <col min="2" max="2" width="17.5703125" style="1" customWidth="1"/>
    <col min="3" max="3" width="12" style="1" customWidth="1"/>
    <col min="4" max="4" width="11.42578125" style="1" customWidth="1"/>
    <col min="5" max="5" width="11.85546875" style="1" customWidth="1"/>
    <col min="6" max="6" width="10.5703125" style="1" customWidth="1"/>
    <col min="7" max="8" width="10.28515625" style="1" customWidth="1"/>
    <col min="9" max="10" width="10.42578125" style="1" customWidth="1"/>
    <col min="11" max="13" width="10.5703125" style="1" customWidth="1"/>
    <col min="14" max="16" width="12.42578125" style="1" customWidth="1"/>
    <col min="17" max="17" width="8.140625" style="1" customWidth="1"/>
    <col min="18" max="18" width="11.28515625" style="1" customWidth="1"/>
    <col min="19" max="19" width="9.85546875" style="1" customWidth="1"/>
    <col min="20" max="16384" width="9.140625" style="1"/>
  </cols>
  <sheetData>
    <row r="1" spans="1:30" ht="15" x14ac:dyDescent="0.25">
      <c r="A1" s="15" t="s">
        <v>29</v>
      </c>
    </row>
    <row r="2" spans="1:30" x14ac:dyDescent="0.25">
      <c r="M2" s="17"/>
      <c r="P2" s="18"/>
      <c r="Q2" s="18"/>
    </row>
    <row r="3" spans="1:30" ht="54" customHeight="1" thickBot="1" x14ac:dyDescent="0.3">
      <c r="A3" s="20" t="s">
        <v>6</v>
      </c>
      <c r="B3" s="20" t="s">
        <v>27</v>
      </c>
      <c r="C3" s="20" t="s">
        <v>9</v>
      </c>
      <c r="D3" s="20" t="s">
        <v>31</v>
      </c>
      <c r="E3" s="20" t="s">
        <v>32</v>
      </c>
      <c r="F3" s="20" t="s">
        <v>33</v>
      </c>
      <c r="G3" s="20" t="s">
        <v>12</v>
      </c>
      <c r="H3" s="20" t="s">
        <v>13</v>
      </c>
      <c r="I3" s="20" t="s">
        <v>14</v>
      </c>
      <c r="J3" s="20" t="s">
        <v>15</v>
      </c>
      <c r="K3" s="20" t="s">
        <v>16</v>
      </c>
      <c r="L3" s="20" t="s">
        <v>17</v>
      </c>
      <c r="M3" s="20" t="s">
        <v>18</v>
      </c>
      <c r="N3" s="20" t="s">
        <v>19</v>
      </c>
      <c r="O3" s="20" t="s">
        <v>20</v>
      </c>
      <c r="P3" s="20" t="s">
        <v>8</v>
      </c>
      <c r="Q3" s="19" t="s">
        <v>10</v>
      </c>
      <c r="R3" s="19" t="s">
        <v>7</v>
      </c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</row>
    <row r="4" spans="1:30" ht="20.25" customHeight="1" thickTop="1" x14ac:dyDescent="0.25">
      <c r="A4" s="27">
        <v>527201</v>
      </c>
      <c r="B4" s="21" t="s">
        <v>0</v>
      </c>
      <c r="C4" s="28">
        <v>3517</v>
      </c>
      <c r="D4" s="28">
        <v>1249</v>
      </c>
      <c r="E4" s="28">
        <v>1249</v>
      </c>
      <c r="F4" s="28">
        <f>ROUND(C4*6.38%,0)</f>
        <v>224</v>
      </c>
      <c r="G4" s="22">
        <v>32</v>
      </c>
      <c r="H4" s="22">
        <v>27</v>
      </c>
      <c r="I4" s="22">
        <v>0</v>
      </c>
      <c r="J4" s="22">
        <v>0</v>
      </c>
      <c r="K4" s="23">
        <f>IF(SUM(G4,I4)=0,0,SUM(G4,I4))</f>
        <v>32</v>
      </c>
      <c r="L4" s="23">
        <f>IF(SUM(H4,J4)=0,0,SUM(H4,J4))</f>
        <v>27</v>
      </c>
      <c r="M4" s="23">
        <f>IF(SUM(K4:L4)=0,0,SUM(K4:L4))</f>
        <v>59</v>
      </c>
      <c r="N4" s="22">
        <v>672</v>
      </c>
      <c r="O4" s="22">
        <v>604</v>
      </c>
      <c r="P4" s="23">
        <f>IF(SUM(N4:O4)=0,0,SUM(N4:O4))</f>
        <v>1276</v>
      </c>
      <c r="Q4" s="16" t="s">
        <v>11</v>
      </c>
      <c r="R4" s="29">
        <f>IF(OR(SUM(C4)=0,SUM(M4)=0),0,ROUND((M4/C4*100),2))</f>
        <v>1.68</v>
      </c>
      <c r="S4" s="4"/>
      <c r="T4" s="5"/>
      <c r="U4" s="4"/>
      <c r="V4" s="5"/>
      <c r="W4" s="4"/>
      <c r="X4" s="6"/>
      <c r="Y4" s="4"/>
      <c r="Z4" s="6"/>
      <c r="AA4" s="4"/>
      <c r="AB4" s="6"/>
      <c r="AC4" s="7"/>
      <c r="AD4" s="8"/>
    </row>
    <row r="5" spans="1:30" ht="20.25" customHeight="1" x14ac:dyDescent="0.25">
      <c r="A5" s="27">
        <v>527202</v>
      </c>
      <c r="B5" s="21" t="s">
        <v>1</v>
      </c>
      <c r="C5" s="28">
        <v>1789</v>
      </c>
      <c r="D5" s="28">
        <v>2032</v>
      </c>
      <c r="E5" s="28">
        <v>2032</v>
      </c>
      <c r="F5" s="28">
        <f t="shared" ref="F5:F8" si="0">ROUND(C5*6.38%,0)</f>
        <v>114</v>
      </c>
      <c r="G5" s="22">
        <v>114</v>
      </c>
      <c r="H5" s="22">
        <v>76</v>
      </c>
      <c r="I5" s="22">
        <v>1</v>
      </c>
      <c r="J5" s="22">
        <v>0</v>
      </c>
      <c r="K5" s="23">
        <f t="shared" ref="K5:K8" si="1">IF(SUM(G5,I5)=0,0,SUM(G5,I5))</f>
        <v>115</v>
      </c>
      <c r="L5" s="23">
        <f t="shared" ref="L5:L8" si="2">IF(SUM(H5,J5)=0,0,SUM(H5,J5))</f>
        <v>76</v>
      </c>
      <c r="M5" s="23">
        <f t="shared" ref="M5:M8" si="3">IF(SUM(K5:L5)=0,0,SUM(K5:L5))</f>
        <v>191</v>
      </c>
      <c r="N5" s="22">
        <v>693</v>
      </c>
      <c r="O5" s="22">
        <v>684</v>
      </c>
      <c r="P5" s="23">
        <f t="shared" ref="P5:P13" si="4">IF(SUM(N5:O5)=0,0,SUM(N5:O5))</f>
        <v>1377</v>
      </c>
      <c r="Q5" s="16" t="s">
        <v>11</v>
      </c>
      <c r="R5" s="29">
        <f t="shared" ref="R5:R8" si="5">IF(OR(SUM(C5)=0,SUM(M5)=0),0,ROUND((M5/C5*100),2))</f>
        <v>10.68</v>
      </c>
      <c r="S5" s="4"/>
      <c r="T5" s="5"/>
      <c r="U5" s="4"/>
      <c r="V5" s="5"/>
      <c r="W5" s="4"/>
      <c r="X5" s="6"/>
      <c r="Y5" s="4"/>
      <c r="Z5" s="6"/>
      <c r="AA5" s="4"/>
      <c r="AB5" s="6"/>
      <c r="AC5" s="7"/>
      <c r="AD5" s="8"/>
    </row>
    <row r="6" spans="1:30" ht="20.25" customHeight="1" x14ac:dyDescent="0.25">
      <c r="A6" s="27">
        <v>527203</v>
      </c>
      <c r="B6" s="21" t="s">
        <v>2</v>
      </c>
      <c r="C6" s="28">
        <v>3294</v>
      </c>
      <c r="D6" s="28">
        <v>3483</v>
      </c>
      <c r="E6" s="28">
        <v>3483</v>
      </c>
      <c r="F6" s="28">
        <f t="shared" si="0"/>
        <v>210</v>
      </c>
      <c r="G6" s="22">
        <v>56</v>
      </c>
      <c r="H6" s="22">
        <v>54</v>
      </c>
      <c r="I6" s="22">
        <v>1</v>
      </c>
      <c r="J6" s="22">
        <v>1</v>
      </c>
      <c r="K6" s="23">
        <f t="shared" si="1"/>
        <v>57</v>
      </c>
      <c r="L6" s="23">
        <f t="shared" si="2"/>
        <v>55</v>
      </c>
      <c r="M6" s="23">
        <f t="shared" si="3"/>
        <v>112</v>
      </c>
      <c r="N6" s="22">
        <v>1510</v>
      </c>
      <c r="O6" s="22">
        <v>1861</v>
      </c>
      <c r="P6" s="23">
        <f t="shared" si="4"/>
        <v>3371</v>
      </c>
      <c r="Q6" s="16" t="s">
        <v>11</v>
      </c>
      <c r="R6" s="29">
        <f t="shared" si="5"/>
        <v>3.4</v>
      </c>
      <c r="S6" s="4"/>
      <c r="T6" s="5"/>
      <c r="U6" s="4"/>
      <c r="V6" s="5"/>
      <c r="W6" s="4"/>
      <c r="X6" s="6"/>
      <c r="Y6" s="4"/>
      <c r="Z6" s="6"/>
      <c r="AA6" s="4"/>
      <c r="AB6" s="6"/>
      <c r="AC6" s="7"/>
      <c r="AD6" s="8"/>
    </row>
    <row r="7" spans="1:30" ht="20.25" customHeight="1" x14ac:dyDescent="0.25">
      <c r="A7" s="27">
        <v>527204</v>
      </c>
      <c r="B7" s="21" t="s">
        <v>3</v>
      </c>
      <c r="C7" s="28">
        <v>3965</v>
      </c>
      <c r="D7" s="28">
        <v>1756</v>
      </c>
      <c r="E7" s="28">
        <v>1756</v>
      </c>
      <c r="F7" s="28">
        <f t="shared" si="0"/>
        <v>253</v>
      </c>
      <c r="G7" s="22">
        <v>20</v>
      </c>
      <c r="H7" s="22">
        <v>17</v>
      </c>
      <c r="I7" s="22">
        <v>0</v>
      </c>
      <c r="J7" s="22">
        <v>0</v>
      </c>
      <c r="K7" s="23">
        <f t="shared" si="1"/>
        <v>20</v>
      </c>
      <c r="L7" s="23">
        <f t="shared" si="2"/>
        <v>17</v>
      </c>
      <c r="M7" s="23">
        <f t="shared" si="3"/>
        <v>37</v>
      </c>
      <c r="N7" s="22">
        <v>835</v>
      </c>
      <c r="O7" s="22">
        <v>851</v>
      </c>
      <c r="P7" s="23">
        <f t="shared" si="4"/>
        <v>1686</v>
      </c>
      <c r="Q7" s="16" t="s">
        <v>11</v>
      </c>
      <c r="R7" s="29">
        <f t="shared" si="5"/>
        <v>0.93</v>
      </c>
      <c r="S7" s="4"/>
      <c r="T7" s="5"/>
      <c r="U7" s="4"/>
      <c r="V7" s="5"/>
      <c r="W7" s="4"/>
      <c r="X7" s="6"/>
      <c r="Y7" s="4"/>
      <c r="Z7" s="6"/>
      <c r="AA7" s="4"/>
      <c r="AB7" s="6"/>
      <c r="AC7" s="7"/>
      <c r="AD7" s="8"/>
    </row>
    <row r="8" spans="1:30" ht="20.25" customHeight="1" x14ac:dyDescent="0.25">
      <c r="A8" s="27">
        <v>527205</v>
      </c>
      <c r="B8" s="21" t="s">
        <v>4</v>
      </c>
      <c r="C8" s="28">
        <v>3652</v>
      </c>
      <c r="D8" s="28">
        <v>1780</v>
      </c>
      <c r="E8" s="28">
        <v>1780</v>
      </c>
      <c r="F8" s="28">
        <f t="shared" si="0"/>
        <v>233</v>
      </c>
      <c r="G8" s="22">
        <v>203</v>
      </c>
      <c r="H8" s="22">
        <v>161</v>
      </c>
      <c r="I8" s="22">
        <v>22</v>
      </c>
      <c r="J8" s="22">
        <v>10</v>
      </c>
      <c r="K8" s="23">
        <f t="shared" si="1"/>
        <v>225</v>
      </c>
      <c r="L8" s="23">
        <f t="shared" si="2"/>
        <v>171</v>
      </c>
      <c r="M8" s="23">
        <f t="shared" si="3"/>
        <v>396</v>
      </c>
      <c r="N8" s="22">
        <v>759</v>
      </c>
      <c r="O8" s="22">
        <v>625</v>
      </c>
      <c r="P8" s="23">
        <f t="shared" si="4"/>
        <v>1384</v>
      </c>
      <c r="Q8" s="16" t="s">
        <v>11</v>
      </c>
      <c r="R8" s="29">
        <f t="shared" si="5"/>
        <v>10.84</v>
      </c>
      <c r="S8" s="4"/>
      <c r="T8" s="5"/>
      <c r="U8" s="4"/>
      <c r="V8" s="5"/>
      <c r="W8" s="4"/>
      <c r="X8" s="6"/>
      <c r="Y8" s="4"/>
      <c r="Z8" s="6"/>
      <c r="AA8" s="4"/>
      <c r="AB8" s="6"/>
      <c r="AC8" s="7"/>
      <c r="AD8" s="8"/>
    </row>
    <row r="9" spans="1:30" ht="24.75" customHeight="1" thickBot="1" x14ac:dyDescent="0.3">
      <c r="A9" s="30">
        <v>5272</v>
      </c>
      <c r="B9" s="24" t="s">
        <v>26</v>
      </c>
      <c r="C9" s="25">
        <f>IF(COUNT(C4:C8)=0,"-",SUM(C4:C8))</f>
        <v>16217</v>
      </c>
      <c r="D9" s="25">
        <f t="shared" ref="D9:P9" si="6">IF(COUNT(D4:D8)=0,"-",SUM(D4:D8))</f>
        <v>10300</v>
      </c>
      <c r="E9" s="25">
        <f t="shared" si="6"/>
        <v>10300</v>
      </c>
      <c r="F9" s="25">
        <f t="shared" si="6"/>
        <v>1034</v>
      </c>
      <c r="G9" s="25">
        <f t="shared" si="6"/>
        <v>425</v>
      </c>
      <c r="H9" s="25">
        <f t="shared" si="6"/>
        <v>335</v>
      </c>
      <c r="I9" s="25">
        <f t="shared" si="6"/>
        <v>24</v>
      </c>
      <c r="J9" s="25">
        <f t="shared" si="6"/>
        <v>11</v>
      </c>
      <c r="K9" s="25">
        <f t="shared" si="6"/>
        <v>449</v>
      </c>
      <c r="L9" s="25">
        <f t="shared" si="6"/>
        <v>346</v>
      </c>
      <c r="M9" s="25">
        <f t="shared" si="6"/>
        <v>795</v>
      </c>
      <c r="N9" s="25">
        <f t="shared" si="6"/>
        <v>4469</v>
      </c>
      <c r="O9" s="25">
        <f t="shared" si="6"/>
        <v>4625</v>
      </c>
      <c r="P9" s="25">
        <f t="shared" si="6"/>
        <v>9094</v>
      </c>
      <c r="Q9" s="26" t="s">
        <v>11</v>
      </c>
      <c r="R9" s="31">
        <f>IF(OR(SUM(C9)=0,SUM(M9)=0),0,ROUND((M9/C9*100),2))</f>
        <v>4.9000000000000004</v>
      </c>
      <c r="S9" s="9"/>
      <c r="T9" s="10"/>
      <c r="U9" s="9"/>
      <c r="V9" s="10"/>
      <c r="W9" s="9"/>
      <c r="X9" s="11"/>
      <c r="Y9" s="9"/>
      <c r="Z9" s="11"/>
      <c r="AA9" s="9"/>
      <c r="AB9" s="11"/>
      <c r="AC9" s="9"/>
      <c r="AD9" s="12"/>
    </row>
    <row r="10" spans="1:30" s="33" customFormat="1" ht="21" customHeight="1" thickTop="1" x14ac:dyDescent="0.25">
      <c r="A10" s="36">
        <v>5272</v>
      </c>
      <c r="B10" s="37" t="s">
        <v>30</v>
      </c>
      <c r="C10" s="38">
        <v>16632</v>
      </c>
      <c r="D10" s="38">
        <v>10563</v>
      </c>
      <c r="E10" s="38">
        <v>10563</v>
      </c>
      <c r="F10" s="38">
        <v>1061</v>
      </c>
      <c r="G10" s="38">
        <v>436</v>
      </c>
      <c r="H10" s="38">
        <v>344</v>
      </c>
      <c r="I10" s="38">
        <v>25</v>
      </c>
      <c r="J10" s="38">
        <v>11</v>
      </c>
      <c r="K10" s="38">
        <f t="shared" ref="K10:K13" si="7">IF(SUM(G10,I10)=0,0,SUM(G10,I10))</f>
        <v>461</v>
      </c>
      <c r="L10" s="38">
        <f t="shared" ref="L10:L13" si="8">IF(SUM(H10,J10)=0,0,SUM(H10,J10))</f>
        <v>355</v>
      </c>
      <c r="M10" s="38">
        <f t="shared" ref="M10:M13" si="9">IF(SUM(K10:L10)=0,0,SUM(K10:L10))</f>
        <v>816</v>
      </c>
      <c r="N10" s="38">
        <v>4583</v>
      </c>
      <c r="O10" s="38">
        <v>4743</v>
      </c>
      <c r="P10" s="38">
        <f t="shared" si="4"/>
        <v>9326</v>
      </c>
      <c r="Q10" s="39" t="s">
        <v>11</v>
      </c>
      <c r="R10" s="40">
        <f>IF(OR(SUM(C10)=0,SUM(M10)=0),0,ROUND((M10/C10*100),2))</f>
        <v>4.91</v>
      </c>
      <c r="S10" s="4"/>
      <c r="T10" s="5"/>
      <c r="U10" s="4"/>
      <c r="V10" s="5"/>
      <c r="W10" s="4"/>
      <c r="X10" s="6"/>
      <c r="Y10" s="4"/>
      <c r="Z10" s="6"/>
      <c r="AA10" s="4"/>
      <c r="AB10" s="6"/>
      <c r="AC10" s="4"/>
      <c r="AD10" s="34"/>
    </row>
    <row r="11" spans="1:30" s="33" customFormat="1" ht="21" customHeight="1" x14ac:dyDescent="0.25">
      <c r="A11" s="47">
        <v>5272</v>
      </c>
      <c r="B11" s="48" t="s">
        <v>25</v>
      </c>
      <c r="C11" s="49">
        <v>16049</v>
      </c>
      <c r="D11" s="49">
        <v>10193</v>
      </c>
      <c r="E11" s="49">
        <v>10193</v>
      </c>
      <c r="F11" s="49">
        <v>1024</v>
      </c>
      <c r="G11" s="49">
        <v>156</v>
      </c>
      <c r="H11" s="49">
        <v>161</v>
      </c>
      <c r="I11" s="49">
        <v>3</v>
      </c>
      <c r="J11" s="49">
        <v>0</v>
      </c>
      <c r="K11" s="49">
        <f t="shared" si="7"/>
        <v>159</v>
      </c>
      <c r="L11" s="49">
        <f t="shared" si="8"/>
        <v>161</v>
      </c>
      <c r="M11" s="49">
        <f t="shared" si="9"/>
        <v>320</v>
      </c>
      <c r="N11" s="49">
        <v>4293</v>
      </c>
      <c r="O11" s="49">
        <v>4014</v>
      </c>
      <c r="P11" s="49">
        <f t="shared" si="4"/>
        <v>8307</v>
      </c>
      <c r="Q11" s="50" t="s">
        <v>11</v>
      </c>
      <c r="R11" s="46">
        <f>IF(OR(SUM(C11)=0,SUM(M11)=0),0,ROUND((M11/C11*100),2))</f>
        <v>1.99</v>
      </c>
      <c r="S11" s="4"/>
      <c r="T11" s="5"/>
      <c r="U11" s="4"/>
      <c r="V11" s="5"/>
      <c r="W11" s="4"/>
      <c r="X11" s="6"/>
      <c r="Y11" s="4"/>
      <c r="Z11" s="6"/>
      <c r="AA11" s="4"/>
      <c r="AB11" s="6"/>
      <c r="AC11" s="4"/>
      <c r="AD11" s="34"/>
    </row>
    <row r="12" spans="1:30" s="33" customFormat="1" ht="21" customHeight="1" x14ac:dyDescent="0.25">
      <c r="A12" s="47">
        <v>5272</v>
      </c>
      <c r="B12" s="48" t="s">
        <v>21</v>
      </c>
      <c r="C12" s="49">
        <v>19870</v>
      </c>
      <c r="D12" s="49">
        <v>8484</v>
      </c>
      <c r="E12" s="49">
        <v>8484</v>
      </c>
      <c r="F12" s="49">
        <v>2192</v>
      </c>
      <c r="G12" s="49">
        <v>176</v>
      </c>
      <c r="H12" s="49">
        <v>153</v>
      </c>
      <c r="I12" s="49">
        <v>10</v>
      </c>
      <c r="J12" s="49">
        <v>7</v>
      </c>
      <c r="K12" s="49">
        <f t="shared" si="7"/>
        <v>186</v>
      </c>
      <c r="L12" s="49">
        <f t="shared" si="8"/>
        <v>160</v>
      </c>
      <c r="M12" s="49">
        <f t="shared" si="9"/>
        <v>346</v>
      </c>
      <c r="N12" s="49">
        <v>5711</v>
      </c>
      <c r="O12" s="49">
        <v>1376</v>
      </c>
      <c r="P12" s="49">
        <f t="shared" si="4"/>
        <v>7087</v>
      </c>
      <c r="Q12" s="50" t="s">
        <v>11</v>
      </c>
      <c r="R12" s="46">
        <f>IF(OR(SUM(C12)=0,SUM(M12)=0),0,ROUND((M12/C12*100),2))</f>
        <v>1.74</v>
      </c>
      <c r="S12" s="4"/>
      <c r="T12" s="5"/>
      <c r="U12" s="4"/>
      <c r="V12" s="5"/>
      <c r="W12" s="4"/>
      <c r="X12" s="6"/>
      <c r="Y12" s="4"/>
      <c r="Z12" s="6"/>
      <c r="AA12" s="4"/>
      <c r="AB12" s="6"/>
      <c r="AC12" s="4"/>
      <c r="AD12" s="34"/>
    </row>
    <row r="13" spans="1:30" s="33" customFormat="1" ht="21" customHeight="1" thickBot="1" x14ac:dyDescent="0.3">
      <c r="A13" s="41">
        <v>5272</v>
      </c>
      <c r="B13" s="42" t="s">
        <v>5</v>
      </c>
      <c r="C13" s="43">
        <v>13305</v>
      </c>
      <c r="D13" s="43">
        <v>8450</v>
      </c>
      <c r="E13" s="43">
        <v>8450</v>
      </c>
      <c r="F13" s="43">
        <v>2183</v>
      </c>
      <c r="G13" s="43">
        <v>267</v>
      </c>
      <c r="H13" s="43">
        <v>216</v>
      </c>
      <c r="I13" s="43">
        <v>14</v>
      </c>
      <c r="J13" s="43">
        <v>12</v>
      </c>
      <c r="K13" s="43">
        <f t="shared" si="7"/>
        <v>281</v>
      </c>
      <c r="L13" s="43">
        <f t="shared" si="8"/>
        <v>228</v>
      </c>
      <c r="M13" s="43">
        <f t="shared" si="9"/>
        <v>509</v>
      </c>
      <c r="N13" s="43">
        <v>4850</v>
      </c>
      <c r="O13" s="43">
        <v>6428</v>
      </c>
      <c r="P13" s="43">
        <f t="shared" si="4"/>
        <v>11278</v>
      </c>
      <c r="Q13" s="44" t="s">
        <v>11</v>
      </c>
      <c r="R13" s="45">
        <f>IF(OR(SUM(C13)=0,SUM(M13)=0),0,ROUND((M13/C13*100),2))</f>
        <v>3.83</v>
      </c>
      <c r="S13" s="4"/>
      <c r="T13" s="5"/>
      <c r="U13" s="4"/>
      <c r="V13" s="5"/>
      <c r="W13" s="4"/>
      <c r="X13" s="6"/>
      <c r="Y13" s="4"/>
      <c r="Z13" s="6"/>
      <c r="AA13" s="4"/>
      <c r="AB13" s="6"/>
      <c r="AC13" s="4"/>
      <c r="AD13" s="34"/>
    </row>
    <row r="14" spans="1:30" ht="13.5" thickTop="1" x14ac:dyDescent="0.25">
      <c r="A14" s="14" t="s">
        <v>28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32"/>
    </row>
    <row r="16" spans="1:30" x14ac:dyDescent="0.25">
      <c r="A16" s="1" t="s">
        <v>22</v>
      </c>
    </row>
    <row r="17" spans="1:1" x14ac:dyDescent="0.25">
      <c r="A17" s="35" t="s">
        <v>23</v>
      </c>
    </row>
    <row r="18" spans="1:1" x14ac:dyDescent="0.25">
      <c r="A18" s="35" t="s">
        <v>24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Pnemonia Balita</vt:lpstr>
      <vt:lpstr>'Pnemonia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2025-03-05T06:45:24Z</dcterms:modified>
</cp:coreProperties>
</file>