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nemonia Balita" sheetId="87" r:id="rId1"/>
  </sheets>
  <definedNames>
    <definedName name="_xlnm.Print_Area" localSheetId="0">'Pnemonia Balita'!$A$1:$O$15</definedName>
  </definedNames>
  <calcPr calcId="144525"/>
</workbook>
</file>

<file path=xl/calcChain.xml><?xml version="1.0" encoding="utf-8"?>
<calcChain xmlns="http://schemas.openxmlformats.org/spreadsheetml/2006/main">
  <c r="O10" i="87" l="1"/>
  <c r="D9" i="87" l="1"/>
  <c r="E9" i="87"/>
  <c r="F9" i="87"/>
  <c r="G9" i="87"/>
  <c r="K9" i="87"/>
  <c r="L9" i="87"/>
  <c r="C9" i="87"/>
  <c r="I5" i="87" l="1"/>
  <c r="M8" i="87" l="1"/>
  <c r="M7" i="87"/>
  <c r="M6" i="87"/>
  <c r="M5" i="87"/>
  <c r="M4" i="87"/>
  <c r="I8" i="87"/>
  <c r="H8" i="87"/>
  <c r="I7" i="87"/>
  <c r="H7" i="87"/>
  <c r="I6" i="87"/>
  <c r="H6" i="87"/>
  <c r="H5" i="87"/>
  <c r="I4" i="87"/>
  <c r="H4" i="87"/>
  <c r="I9" i="87" l="1"/>
  <c r="M9" i="87"/>
  <c r="H9" i="87"/>
  <c r="J6" i="87"/>
  <c r="O6" i="87" s="1"/>
  <c r="J8" i="87"/>
  <c r="O8" i="87" s="1"/>
  <c r="J5" i="87"/>
  <c r="O5" i="87" s="1"/>
  <c r="J7" i="87"/>
  <c r="O7" i="87" s="1"/>
  <c r="J4" i="87"/>
  <c r="O4" i="87" l="1"/>
  <c r="J9" i="87"/>
  <c r="O9" i="87" s="1"/>
</calcChain>
</file>

<file path=xl/sharedStrings.xml><?xml version="1.0" encoding="utf-8"?>
<sst xmlns="http://schemas.openxmlformats.org/spreadsheetml/2006/main" count="34" uniqueCount="28">
  <si>
    <t xml:space="preserve">Keterangan: </t>
  </si>
  <si>
    <t>Persentase perkiraan kasus pneumonia pada balita berbeda untuk setiap provinsi, sesuai hasil riskesdas</t>
  </si>
  <si>
    <t>RASANAE BARAT</t>
  </si>
  <si>
    <t>RASANAE TIMUR</t>
  </si>
  <si>
    <t>ASAKOTA</t>
  </si>
  <si>
    <t>RABA</t>
  </si>
  <si>
    <t>MPUNDA</t>
  </si>
  <si>
    <t>KODE WILAYAH</t>
  </si>
  <si>
    <t>CAKUPAN PENEMUAN PNEUMONIA  PADA BALITA</t>
  </si>
  <si>
    <t>BATUK BUKAN PNEUMONIA (Lk+Pr)</t>
  </si>
  <si>
    <t>JUMLAH BALITA 
(0-59 Bln)</t>
  </si>
  <si>
    <t>SATUAN</t>
  </si>
  <si>
    <t>KASUS</t>
  </si>
  <si>
    <t>PENEMUAN PNEUMONIA (Lk)</t>
  </si>
  <si>
    <t>PENEMUAN PNEUMONIA (Pr)</t>
  </si>
  <si>
    <t>PNEUMONIA BERAT 
(Lk)</t>
  </si>
  <si>
    <t>PNEUMONIA BERAT 
(Pr)</t>
  </si>
  <si>
    <t>Jumlah kasus adalah seluruh kasus yang ada di wilayah kerja puskesmas di Kota Bima termasuk kasus yang ditemukan di Rumah Sakit</t>
  </si>
  <si>
    <t>JUMLAH PENDERITA PNEUMONIA (Lk)</t>
  </si>
  <si>
    <t>JUMLAH PENDERITA PNEUMONIA (Pr)</t>
  </si>
  <si>
    <t>TOTAL PENDERITA PNEUMONIA (Lk+Pr)</t>
  </si>
  <si>
    <t>BATUK BUKAN PNEUMONIA (Lk)</t>
  </si>
  <si>
    <t>BATUK BUKAN PNEUMONIA (Pr)</t>
  </si>
  <si>
    <t>KOTA BIMA</t>
  </si>
  <si>
    <t>NAMA WILAYAH</t>
  </si>
  <si>
    <t>Sumber : Bidang P2PL, Dinas Kesehatan Kota Bima, Tahun 2020</t>
  </si>
  <si>
    <t xml:space="preserve">Jumlah Kasus PNEUMONIA  pada BALITA dan Cakupan Penemuan PNEUMONIA pada BALITA di Kota Bima Tahun 2019, dirinci per Kecamatan 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</si>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</sst>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2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3" fontId="10" fillId="0" borderId="7" xfId="6" applyNumberFormat="1" applyFont="1" applyFill="1" applyBorder="1" applyAlignment="1" applyProtection="1">
      <alignment horizontal="center" vertical="center"/>
      <protection locked="0"/>
    </xf>
    <xf numFmtId="3" fontId="10" fillId="0" borderId="7" xfId="6" applyNumberFormat="1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7" xfId="0" applyNumberFormat="1" applyFont="1" applyFill="1" applyBorder="1" applyAlignment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4" fontId="9" fillId="2" borderId="4" xfId="6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1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4" xfId="6" applyNumberFormat="1" applyFont="1" applyFill="1" applyBorder="1" applyAlignment="1" applyProtection="1">
      <alignment horizontal="center" vertical="center"/>
      <protection hidden="1"/>
    </xf>
    <xf numFmtId="4" fontId="10" fillId="0" borderId="4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5"/>
  <cols>
    <col min="1" max="1" width="10.140625" style="1" customWidth="1"/>
    <col min="2" max="2" width="14.5703125" style="1" customWidth="1"/>
    <col min="3" max="3" width="15" style="1" customWidth="1"/>
    <col min="4" max="5" width="10.28515625" style="1" customWidth="1"/>
    <col min="6" max="7" width="10.42578125" style="1" customWidth="1"/>
    <col min="8" max="10" width="10.5703125" style="1" customWidth="1"/>
    <col min="11" max="13" width="12.42578125" style="1" customWidth="1"/>
    <col min="14" max="14" width="8.140625" style="1" customWidth="1"/>
    <col min="15" max="15" width="14" style="1" customWidth="1"/>
    <col min="16" max="16" width="9.85546875" style="1" customWidth="1"/>
    <col min="17" max="16384" width="9.140625" style="1"/>
  </cols>
  <sheetData>
    <row r="1" spans="1:27" ht="15" x14ac:dyDescent="0.25">
      <c r="A1" s="15" t="s">
        <v>26</v>
      </c>
    </row>
    <row r="2" spans="1:27" x14ac:dyDescent="0.25">
      <c r="J2" s="17"/>
      <c r="M2" s="18"/>
      <c r="N2" s="18"/>
    </row>
    <row r="3" spans="1:27" ht="54" customHeight="1" thickBot="1" x14ac:dyDescent="0.3">
      <c r="A3" s="32" t="s">
        <v>7</v>
      </c>
      <c r="B3" s="20" t="s">
        <v>24</v>
      </c>
      <c r="C3" s="20" t="s">
        <v>10</v>
      </c>
      <c r="D3" s="20" t="s">
        <v>13</v>
      </c>
      <c r="E3" s="20" t="s">
        <v>14</v>
      </c>
      <c r="F3" s="20" t="s">
        <v>15</v>
      </c>
      <c r="G3" s="20" t="s">
        <v>16</v>
      </c>
      <c r="H3" s="20" t="s">
        <v>18</v>
      </c>
      <c r="I3" s="20" t="s">
        <v>19</v>
      </c>
      <c r="J3" s="20" t="s">
        <v>20</v>
      </c>
      <c r="K3" s="20" t="s">
        <v>21</v>
      </c>
      <c r="L3" s="20" t="s">
        <v>22</v>
      </c>
      <c r="M3" s="20" t="s">
        <v>9</v>
      </c>
      <c r="N3" s="19" t="s">
        <v>11</v>
      </c>
      <c r="O3" s="19" t="s">
        <v>8</v>
      </c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</row>
    <row r="4" spans="1:27" ht="20.25" customHeight="1" thickTop="1" x14ac:dyDescent="0.25">
      <c r="A4" s="21">
        <v>527201</v>
      </c>
      <c r="B4" s="22" t="s">
        <v>2</v>
      </c>
      <c r="C4" s="28">
        <v>4464</v>
      </c>
      <c r="D4" s="23">
        <v>49</v>
      </c>
      <c r="E4" s="23">
        <v>47</v>
      </c>
      <c r="F4" s="23">
        <v>0</v>
      </c>
      <c r="G4" s="23">
        <v>0</v>
      </c>
      <c r="H4" s="24">
        <f t="shared" ref="H4:I8" si="0">IF(SUM(D4,F4)=0,"-",SUM(D4,F4))</f>
        <v>49</v>
      </c>
      <c r="I4" s="24">
        <f t="shared" si="0"/>
        <v>47</v>
      </c>
      <c r="J4" s="24">
        <f>IF(SUM(H4:I4)=0,"-",SUM(H4:I4))</f>
        <v>96</v>
      </c>
      <c r="K4" s="23">
        <v>1067</v>
      </c>
      <c r="L4" s="23">
        <v>762</v>
      </c>
      <c r="M4" s="24">
        <f>IF(SUM(K4:L4)=0,"-",SUM(K4:L4))</f>
        <v>1829</v>
      </c>
      <c r="N4" s="16" t="s">
        <v>12</v>
      </c>
      <c r="O4" s="29">
        <f>IF(OR(SUM(C4)=0,SUM(J4)=0),0,ROUND((J4/C4*100),2))</f>
        <v>2.15</v>
      </c>
      <c r="P4" s="4"/>
      <c r="Q4" s="5"/>
      <c r="R4" s="4"/>
      <c r="S4" s="5"/>
      <c r="T4" s="4"/>
      <c r="U4" s="6"/>
      <c r="V4" s="4"/>
      <c r="W4" s="6"/>
      <c r="X4" s="4"/>
      <c r="Y4" s="6"/>
      <c r="Z4" s="7"/>
      <c r="AA4" s="8"/>
    </row>
    <row r="5" spans="1:27" ht="20.25" customHeight="1" x14ac:dyDescent="0.25">
      <c r="A5" s="21">
        <v>527202</v>
      </c>
      <c r="B5" s="22" t="s">
        <v>3</v>
      </c>
      <c r="C5" s="28">
        <v>2181</v>
      </c>
      <c r="D5" s="23">
        <v>3</v>
      </c>
      <c r="E5" s="23">
        <v>6</v>
      </c>
      <c r="F5" s="23">
        <v>2</v>
      </c>
      <c r="G5" s="23">
        <v>4</v>
      </c>
      <c r="H5" s="24">
        <f t="shared" si="0"/>
        <v>5</v>
      </c>
      <c r="I5" s="24">
        <f t="shared" si="0"/>
        <v>10</v>
      </c>
      <c r="J5" s="24">
        <f t="shared" ref="J5:J8" si="1">IF(SUM(H5:I5)=0,"-",SUM(H5:I5))</f>
        <v>15</v>
      </c>
      <c r="K5" s="23">
        <v>694</v>
      </c>
      <c r="L5" s="23">
        <v>0</v>
      </c>
      <c r="M5" s="24">
        <f t="shared" ref="M5:M8" si="2">IF(SUM(K5:L5)=0,"-",SUM(K5:L5))</f>
        <v>694</v>
      </c>
      <c r="N5" s="16" t="s">
        <v>12</v>
      </c>
      <c r="O5" s="29">
        <f t="shared" ref="O5:O8" si="3">IF(OR(SUM(C5)=0,SUM(J5)=0),0,ROUND((J5/C5*100),2))</f>
        <v>0.69</v>
      </c>
      <c r="P5" s="4"/>
      <c r="Q5" s="5"/>
      <c r="R5" s="4"/>
      <c r="S5" s="5"/>
      <c r="T5" s="4"/>
      <c r="U5" s="6"/>
      <c r="V5" s="4"/>
      <c r="W5" s="6"/>
      <c r="X5" s="4"/>
      <c r="Y5" s="6"/>
      <c r="Z5" s="7"/>
      <c r="AA5" s="8"/>
    </row>
    <row r="6" spans="1:27" ht="20.25" customHeight="1" x14ac:dyDescent="0.25">
      <c r="A6" s="21">
        <v>527203</v>
      </c>
      <c r="B6" s="22" t="s">
        <v>4</v>
      </c>
      <c r="C6" s="28">
        <v>3796</v>
      </c>
      <c r="D6" s="23">
        <v>43</v>
      </c>
      <c r="E6" s="23">
        <v>35</v>
      </c>
      <c r="F6" s="23">
        <v>0</v>
      </c>
      <c r="G6" s="23">
        <v>0</v>
      </c>
      <c r="H6" s="24">
        <f t="shared" si="0"/>
        <v>43</v>
      </c>
      <c r="I6" s="24">
        <f t="shared" si="0"/>
        <v>35</v>
      </c>
      <c r="J6" s="24">
        <f t="shared" si="1"/>
        <v>78</v>
      </c>
      <c r="K6" s="23">
        <v>1543</v>
      </c>
      <c r="L6" s="23">
        <v>0</v>
      </c>
      <c r="M6" s="24">
        <f t="shared" si="2"/>
        <v>1543</v>
      </c>
      <c r="N6" s="16" t="s">
        <v>12</v>
      </c>
      <c r="O6" s="29">
        <f t="shared" si="3"/>
        <v>2.0499999999999998</v>
      </c>
      <c r="P6" s="4"/>
      <c r="Q6" s="5"/>
      <c r="R6" s="4"/>
      <c r="S6" s="5"/>
      <c r="T6" s="4"/>
      <c r="U6" s="6"/>
      <c r="V6" s="4"/>
      <c r="W6" s="6"/>
      <c r="X6" s="4"/>
      <c r="Y6" s="6"/>
      <c r="Z6" s="7"/>
      <c r="AA6" s="8"/>
    </row>
    <row r="7" spans="1:27" ht="20.25" customHeight="1" x14ac:dyDescent="0.25">
      <c r="A7" s="21">
        <v>527204</v>
      </c>
      <c r="B7" s="22" t="s">
        <v>5</v>
      </c>
      <c r="C7" s="28">
        <v>4808</v>
      </c>
      <c r="D7" s="23">
        <v>53</v>
      </c>
      <c r="E7" s="23">
        <v>58</v>
      </c>
      <c r="F7" s="23">
        <v>3</v>
      </c>
      <c r="G7" s="23">
        <v>1</v>
      </c>
      <c r="H7" s="24">
        <f t="shared" si="0"/>
        <v>56</v>
      </c>
      <c r="I7" s="24">
        <f t="shared" si="0"/>
        <v>59</v>
      </c>
      <c r="J7" s="24">
        <f t="shared" si="1"/>
        <v>115</v>
      </c>
      <c r="K7" s="23">
        <v>1759</v>
      </c>
      <c r="L7" s="23">
        <v>0</v>
      </c>
      <c r="M7" s="24">
        <f t="shared" si="2"/>
        <v>1759</v>
      </c>
      <c r="N7" s="16" t="s">
        <v>12</v>
      </c>
      <c r="O7" s="29">
        <f t="shared" si="3"/>
        <v>2.39</v>
      </c>
      <c r="P7" s="4"/>
      <c r="Q7" s="5"/>
      <c r="R7" s="4"/>
      <c r="S7" s="5"/>
      <c r="T7" s="4"/>
      <c r="U7" s="6"/>
      <c r="V7" s="4"/>
      <c r="W7" s="6"/>
      <c r="X7" s="4"/>
      <c r="Y7" s="6"/>
      <c r="Z7" s="7"/>
      <c r="AA7" s="8"/>
    </row>
    <row r="8" spans="1:27" ht="20.25" customHeight="1" x14ac:dyDescent="0.25">
      <c r="A8" s="21">
        <v>527205</v>
      </c>
      <c r="B8" s="22" t="s">
        <v>6</v>
      </c>
      <c r="C8" s="28">
        <v>4621</v>
      </c>
      <c r="D8" s="23">
        <v>28</v>
      </c>
      <c r="E8" s="23">
        <v>7</v>
      </c>
      <c r="F8" s="23">
        <v>5</v>
      </c>
      <c r="G8" s="23">
        <v>2</v>
      </c>
      <c r="H8" s="24">
        <f t="shared" si="0"/>
        <v>33</v>
      </c>
      <c r="I8" s="24">
        <f t="shared" si="0"/>
        <v>9</v>
      </c>
      <c r="J8" s="24">
        <f t="shared" si="1"/>
        <v>42</v>
      </c>
      <c r="K8" s="23">
        <v>648</v>
      </c>
      <c r="L8" s="23">
        <v>614</v>
      </c>
      <c r="M8" s="24">
        <f t="shared" si="2"/>
        <v>1262</v>
      </c>
      <c r="N8" s="16" t="s">
        <v>12</v>
      </c>
      <c r="O8" s="29">
        <f t="shared" si="3"/>
        <v>0.91</v>
      </c>
      <c r="P8" s="4"/>
      <c r="Q8" s="5"/>
      <c r="R8" s="4"/>
      <c r="S8" s="5"/>
      <c r="T8" s="4"/>
      <c r="U8" s="6"/>
      <c r="V8" s="4"/>
      <c r="W8" s="6"/>
      <c r="X8" s="4"/>
      <c r="Y8" s="6"/>
      <c r="Z8" s="7"/>
      <c r="AA8" s="8"/>
    </row>
    <row r="9" spans="1:27" ht="24.75" customHeight="1" thickBot="1" x14ac:dyDescent="0.3">
      <c r="A9" s="33">
        <v>5272</v>
      </c>
      <c r="B9" s="25" t="s">
        <v>23</v>
      </c>
      <c r="C9" s="26">
        <f>IF(SUM(C4:C8)=0,0,SUM(C4:C8))</f>
        <v>19870</v>
      </c>
      <c r="D9" s="26">
        <f t="shared" ref="D9:M10" si="4">IF(SUM(D4:D8)=0,0,SUM(D4:D8))</f>
        <v>176</v>
      </c>
      <c r="E9" s="26">
        <f t="shared" si="4"/>
        <v>153</v>
      </c>
      <c r="F9" s="26">
        <f t="shared" si="4"/>
        <v>10</v>
      </c>
      <c r="G9" s="26">
        <f t="shared" si="4"/>
        <v>7</v>
      </c>
      <c r="H9" s="26">
        <f t="shared" si="4"/>
        <v>186</v>
      </c>
      <c r="I9" s="26">
        <f t="shared" si="4"/>
        <v>160</v>
      </c>
      <c r="J9" s="26">
        <f t="shared" si="4"/>
        <v>346</v>
      </c>
      <c r="K9" s="26">
        <f t="shared" si="4"/>
        <v>5711</v>
      </c>
      <c r="L9" s="26">
        <f t="shared" si="4"/>
        <v>1376</v>
      </c>
      <c r="M9" s="26">
        <f t="shared" si="4"/>
        <v>7087</v>
      </c>
      <c r="N9" s="27" t="s">
        <v>12</v>
      </c>
      <c r="O9" s="30">
        <f>IF(OR(SUM(C9)=0,SUM(J9)=0),0,ROUND((J9/C9*100),2))</f>
        <v>1.74</v>
      </c>
      <c r="P9" s="9"/>
      <c r="Q9" s="10"/>
      <c r="R9" s="9"/>
      <c r="S9" s="10"/>
      <c r="T9" s="9"/>
      <c r="U9" s="11"/>
      <c r="V9" s="9"/>
      <c r="W9" s="11"/>
      <c r="X9" s="9"/>
      <c r="Y9" s="11"/>
      <c r="Z9" s="9"/>
      <c r="AA9" s="12"/>
    </row>
    <row r="10" spans="1:27" s="40" customFormat="1" ht="24.75" customHeight="1" thickTop="1" thickBot="1" x14ac:dyDescent="0.3">
      <c r="A10" s="34">
        <v>5272</v>
      </c>
      <c r="B10" s="35" t="s">
        <v>27</v>
      </c>
      <c r="C10" s="36">
        <v>13305</v>
      </c>
      <c r="D10" s="36">
        <v>267</v>
      </c>
      <c r="E10" s="36">
        <v>216</v>
      </c>
      <c r="F10" s="36">
        <v>14</v>
      </c>
      <c r="G10" s="36">
        <v>12</v>
      </c>
      <c r="H10" s="36">
        <v>281</v>
      </c>
      <c r="I10" s="36">
        <v>228</v>
      </c>
      <c r="J10" s="36">
        <v>509</v>
      </c>
      <c r="K10" s="36">
        <v>4850</v>
      </c>
      <c r="L10" s="36">
        <v>6428</v>
      </c>
      <c r="M10" s="36">
        <v>11278</v>
      </c>
      <c r="N10" s="37" t="s">
        <v>12</v>
      </c>
      <c r="O10" s="38">
        <f>IF(OR(SUM(C10)=0,SUM(J10)=0),0,ROUND((J10/C10*100),2))</f>
        <v>3.83</v>
      </c>
      <c r="P10" s="4"/>
      <c r="Q10" s="5"/>
      <c r="R10" s="4"/>
      <c r="S10" s="5"/>
      <c r="T10" s="4"/>
      <c r="U10" s="6"/>
      <c r="V10" s="4"/>
      <c r="W10" s="6"/>
      <c r="X10" s="4"/>
      <c r="Y10" s="6"/>
      <c r="Z10" s="4"/>
      <c r="AA10" s="39"/>
    </row>
    <row r="11" spans="1:27" ht="13.5" thickTop="1" x14ac:dyDescent="0.25">
      <c r="A11" s="14" t="s">
        <v>25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31"/>
    </row>
    <row r="13" spans="1:27" x14ac:dyDescent="0.25">
      <c r="A13" s="1" t="s">
        <v>0</v>
      </c>
    </row>
    <row r="14" spans="1:27" x14ac:dyDescent="0.25">
      <c r="A14" s="1" t="s">
        <v>17</v>
      </c>
    </row>
    <row r="15" spans="1:27" x14ac:dyDescent="0.25">
      <c r="A15" s="1" t="s">
        <v>1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Pnemonia Balita</vt:lpstr>
      <vt:lpstr>'Pnemonia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2025-03-03T01:42:40Z</dcterms:modified>
</cp:coreProperties>
</file>