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Kematian Ibu" sheetId="1" r:id="rId1"/>
  </sheets>
  <calcPr calcId="144525" iterateDelta="1E-4"/>
</workbook>
</file>

<file path=xl/calcChain.xml><?xml version="1.0" encoding="utf-8"?>
<calcChain xmlns="http://schemas.openxmlformats.org/spreadsheetml/2006/main">
  <c r="O13" i="1" l="1"/>
  <c r="N13" i="1"/>
  <c r="M13" i="1"/>
  <c r="O12" i="1"/>
  <c r="N12" i="1"/>
  <c r="M12" i="1"/>
  <c r="O11" i="1"/>
  <c r="N11" i="1"/>
  <c r="M11" i="1"/>
  <c r="O10" i="1"/>
  <c r="N10" i="1"/>
  <c r="M10" i="1"/>
  <c r="P11" i="1" l="1"/>
  <c r="R11" i="1" s="1"/>
  <c r="C9" i="1" l="1"/>
  <c r="P13" i="1"/>
  <c r="R13" i="1" s="1"/>
  <c r="P10" i="1"/>
  <c r="R10" i="1" s="1"/>
  <c r="O8" i="1"/>
  <c r="N8" i="1"/>
  <c r="M8" i="1"/>
  <c r="O7" i="1"/>
  <c r="N7" i="1"/>
  <c r="M7" i="1"/>
  <c r="O6" i="1"/>
  <c r="N6" i="1"/>
  <c r="M6" i="1"/>
  <c r="O5" i="1"/>
  <c r="N5" i="1"/>
  <c r="M5" i="1"/>
  <c r="O4" i="1"/>
  <c r="N4" i="1"/>
  <c r="M4" i="1"/>
  <c r="P12" i="1"/>
  <c r="R12" i="1" s="1"/>
  <c r="L9" i="1"/>
  <c r="K9" i="1"/>
  <c r="J9" i="1"/>
  <c r="I9" i="1"/>
  <c r="H9" i="1"/>
  <c r="G9" i="1"/>
  <c r="F9" i="1"/>
  <c r="E9" i="1"/>
  <c r="D9" i="1"/>
  <c r="O9" i="1" l="1"/>
  <c r="P6" i="1"/>
  <c r="R6" i="1" s="1"/>
  <c r="P5" i="1"/>
  <c r="R5" i="1" s="1"/>
  <c r="P8" i="1"/>
  <c r="R8" i="1" s="1"/>
  <c r="P7" i="1"/>
  <c r="R7" i="1" s="1"/>
  <c r="M9" i="1"/>
  <c r="P4" i="1"/>
  <c r="N9" i="1"/>
  <c r="P9" i="1" l="1"/>
  <c r="R9" i="1" s="1"/>
  <c r="R4" i="1"/>
</calcChain>
</file>

<file path=xl/sharedStrings.xml><?xml version="1.0" encoding="utf-8"?>
<sst xmlns="http://schemas.openxmlformats.org/spreadsheetml/2006/main" count="52" uniqueCount="35">
  <si>
    <t>JUMLAH KELAHIRAN HIDUP</t>
  </si>
  <si>
    <t>TOTAL KEMATIAN IBU</t>
  </si>
  <si>
    <t>KODE WILAYAH</t>
  </si>
  <si>
    <t>RASANAE BARAT</t>
  </si>
  <si>
    <t>RASANAE TIMUR</t>
  </si>
  <si>
    <t>ASAKOTA</t>
  </si>
  <si>
    <t>RABA</t>
  </si>
  <si>
    <t>MPUNDA</t>
  </si>
  <si>
    <t>KEMATIAN IBU HAMIL &lt; 20 Thn</t>
  </si>
  <si>
    <t>KEMATIAN IBU HAMIL 20-34 Thn</t>
  </si>
  <si>
    <t>KEMATIAN IBU HAMIL ≥35 Thn</t>
  </si>
  <si>
    <t>KEMATIAN IBU BERSALIN &lt;20 Thn</t>
  </si>
  <si>
    <t>KEMATIAN IBU BERSALIN 20-34 Thn</t>
  </si>
  <si>
    <t>KEMATIAN IBU BERSALIN ≥35 Thn</t>
  </si>
  <si>
    <t>KEMATIAN IBU NIFAS &lt;20 Thn</t>
  </si>
  <si>
    <t>KEMATIAN IBU NIFAS 20-34 Thn</t>
  </si>
  <si>
    <t>KEMATIAN IBU NIFAS ≥35 Thn</t>
  </si>
  <si>
    <t>TOTAL KEMATIAN IBU &lt;20 Thn</t>
  </si>
  <si>
    <t>TOTAL KEMATIAN IBU 20-34 Thn</t>
  </si>
  <si>
    <t>TOTAL KEMATIAN IBU ≥35 Thn</t>
  </si>
  <si>
    <t>NAMA WILAYAH</t>
  </si>
  <si>
    <t>SATUAN</t>
  </si>
  <si>
    <t>Orang</t>
  </si>
  <si>
    <t>KOTA BIMA</t>
  </si>
  <si>
    <t>Catatan :</t>
  </si>
  <si>
    <t>&gt; Jumlah kematian ibu = jumlah kematian ibu hamil + jumlah kematian ibu bersalin + jumlah  kematian ibu nifas</t>
  </si>
  <si>
    <t>&gt; Angka Kematian Ibu (dilaporkan) tersebut di atas belum bisa menggambarkan AKI yang sebenarnya di populasi</t>
  </si>
  <si>
    <t>AKI / 100.000 KH</t>
  </si>
  <si>
    <t>KOTA BIMA 2018</t>
  </si>
  <si>
    <t>KOTA BIMA 2019</t>
  </si>
  <si>
    <t>KOTA BIMA 2020</t>
  </si>
  <si>
    <t>-</t>
  </si>
  <si>
    <t>Sumber: Bidang Kesehatan Keluarga, Dinas Kesehatan Kota Bima, Tahun 2023</t>
  </si>
  <si>
    <t xml:space="preserve">Jumlah Kematian Ibu di Kota Bima Tahun 2022 (yang dilaporkan), menurut Kelompok Umur di rinci per Kecamatan 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</si>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</sst>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1" fillId="0" borderId="0" xfId="0" applyFont="1"/>
    <xf numFmtId="2" fontId="3" fillId="0" borderId="2" xfId="0" applyNumberFormat="1" applyFont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</cellXfs>
  <cellStyles count="2">
    <cellStyle name="Comm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A2" sqref="A2"/>
    </sheetView>
  </sheetViews>
  <sheetFormatPr defaultRowHeight="12.75" x14ac:dyDescent="0.2"/>
  <cols>
    <col min="1" max="1" width="9" style="1" customWidth="1"/>
    <col min="2" max="2" width="15.85546875" style="1" customWidth="1"/>
    <col min="3" max="6" width="9.140625" style="1"/>
    <col min="7" max="9" width="10.85546875" style="1" customWidth="1"/>
    <col min="10" max="12" width="9.140625" style="1"/>
    <col min="13" max="13" width="11.140625" style="1" customWidth="1"/>
    <col min="14" max="14" width="11.28515625" style="1" customWidth="1"/>
    <col min="15" max="15" width="10.85546875" style="1" customWidth="1"/>
    <col min="16" max="16" width="9.140625" style="1"/>
    <col min="17" max="17" width="7.7109375" style="1" customWidth="1"/>
    <col min="18" max="16384" width="9.140625" style="1"/>
  </cols>
  <sheetData>
    <row r="1" spans="1:18" ht="15" x14ac:dyDescent="0.25">
      <c r="A1" s="20" t="s">
        <v>33</v>
      </c>
    </row>
    <row r="3" spans="1:18" ht="48.75" thickBot="1" x14ac:dyDescent="0.25">
      <c r="A3" s="4" t="s">
        <v>2</v>
      </c>
      <c r="B3" s="5" t="s">
        <v>20</v>
      </c>
      <c r="C3" s="6" t="s">
        <v>0</v>
      </c>
      <c r="D3" s="4" t="s">
        <v>8</v>
      </c>
      <c r="E3" s="4" t="s">
        <v>9</v>
      </c>
      <c r="F3" s="4" t="s">
        <v>10</v>
      </c>
      <c r="G3" s="5" t="s">
        <v>11</v>
      </c>
      <c r="H3" s="4" t="s">
        <v>12</v>
      </c>
      <c r="I3" s="7" t="s">
        <v>13</v>
      </c>
      <c r="J3" s="4" t="s">
        <v>14</v>
      </c>
      <c r="K3" s="4" t="s">
        <v>15</v>
      </c>
      <c r="L3" s="4" t="s">
        <v>16</v>
      </c>
      <c r="M3" s="5" t="s">
        <v>17</v>
      </c>
      <c r="N3" s="4" t="s">
        <v>18</v>
      </c>
      <c r="O3" s="7" t="s">
        <v>19</v>
      </c>
      <c r="P3" s="6" t="s">
        <v>1</v>
      </c>
      <c r="Q3" s="8" t="s">
        <v>21</v>
      </c>
      <c r="R3" s="5" t="s">
        <v>27</v>
      </c>
    </row>
    <row r="4" spans="1:18" ht="20.100000000000001" customHeight="1" thickTop="1" x14ac:dyDescent="0.2">
      <c r="A4" s="2">
        <v>527201</v>
      </c>
      <c r="B4" s="3" t="s">
        <v>3</v>
      </c>
      <c r="C4" s="9">
        <v>663</v>
      </c>
      <c r="D4" s="10">
        <v>0</v>
      </c>
      <c r="E4" s="10">
        <v>1</v>
      </c>
      <c r="F4" s="10">
        <v>0</v>
      </c>
      <c r="G4" s="11">
        <v>0</v>
      </c>
      <c r="H4" s="12">
        <v>0</v>
      </c>
      <c r="I4" s="13">
        <v>0</v>
      </c>
      <c r="J4" s="10">
        <v>0</v>
      </c>
      <c r="K4" s="10">
        <v>1</v>
      </c>
      <c r="L4" s="10">
        <v>0</v>
      </c>
      <c r="M4" s="11">
        <f>IF(COUNT(D4,G4,J4)=0,"-",SUM(D4,G4,J4))</f>
        <v>0</v>
      </c>
      <c r="N4" s="12">
        <f>IF(COUNT(E4,H4,K4)=0,"-",SUM(E4,H4,K4))</f>
        <v>2</v>
      </c>
      <c r="O4" s="13">
        <f>IF(COUNT(F4,I4,L4)=0,"-",SUM(F4,I4,L4))</f>
        <v>0</v>
      </c>
      <c r="P4" s="23">
        <f>IF(COUNT(M4:O4)=0,"-",SUM(M4:O4))</f>
        <v>2</v>
      </c>
      <c r="Q4" s="2" t="s">
        <v>22</v>
      </c>
      <c r="R4" s="21">
        <f>IF(COUNT($C4,P4)=0,"-",IF(OR(SUM($C4)=0,SUM(P4)=0),0,ROUND(P4/$C4*100000,2)))</f>
        <v>301.66000000000003</v>
      </c>
    </row>
    <row r="5" spans="1:18" ht="20.100000000000001" customHeight="1" x14ac:dyDescent="0.2">
      <c r="A5" s="2">
        <v>527202</v>
      </c>
      <c r="B5" s="3" t="s">
        <v>4</v>
      </c>
      <c r="C5" s="9">
        <v>341</v>
      </c>
      <c r="D5" s="10">
        <v>0</v>
      </c>
      <c r="E5" s="10">
        <v>0</v>
      </c>
      <c r="F5" s="10">
        <v>0</v>
      </c>
      <c r="G5" s="11">
        <v>0</v>
      </c>
      <c r="H5" s="12">
        <v>0</v>
      </c>
      <c r="I5" s="13">
        <v>0</v>
      </c>
      <c r="J5" s="10">
        <v>0</v>
      </c>
      <c r="K5" s="10">
        <v>0</v>
      </c>
      <c r="L5" s="10">
        <v>0</v>
      </c>
      <c r="M5" s="11">
        <f t="shared" ref="M5:M8" si="0">IF(COUNT(D5,G5,J5)=0,"-",SUM(D5,G5,J5))</f>
        <v>0</v>
      </c>
      <c r="N5" s="12">
        <f t="shared" ref="N5:N8" si="1">IF(COUNT(E5,H5,K5)=0,"-",SUM(E5,H5,K5))</f>
        <v>0</v>
      </c>
      <c r="O5" s="13">
        <f t="shared" ref="O5:O8" si="2">IF(COUNT(F5,I5,L5)=0,"-",SUM(F5,I5,L5))</f>
        <v>0</v>
      </c>
      <c r="P5" s="23">
        <f t="shared" ref="P5:P8" si="3">IF(COUNT(M5:O5)=0,"-",SUM(M5:O5))</f>
        <v>0</v>
      </c>
      <c r="Q5" s="2" t="s">
        <v>22</v>
      </c>
      <c r="R5" s="21">
        <f t="shared" ref="R5:R13" si="4">IF(COUNT($C5,P5)=0,"-",IF(OR(SUM($C5)=0,SUM(P5)=0),0,ROUND(P5/$C5*100000,2)))</f>
        <v>0</v>
      </c>
    </row>
    <row r="6" spans="1:18" ht="20.100000000000001" customHeight="1" x14ac:dyDescent="0.2">
      <c r="A6" s="2">
        <v>527203</v>
      </c>
      <c r="B6" s="3" t="s">
        <v>5</v>
      </c>
      <c r="C6" s="9">
        <v>614</v>
      </c>
      <c r="D6" s="10">
        <v>0</v>
      </c>
      <c r="E6" s="10">
        <v>0</v>
      </c>
      <c r="F6" s="10">
        <v>0</v>
      </c>
      <c r="G6" s="11">
        <v>0</v>
      </c>
      <c r="H6" s="12">
        <v>0</v>
      </c>
      <c r="I6" s="13">
        <v>0</v>
      </c>
      <c r="J6" s="10">
        <v>0</v>
      </c>
      <c r="K6" s="10">
        <v>0</v>
      </c>
      <c r="L6" s="10">
        <v>0</v>
      </c>
      <c r="M6" s="11">
        <f t="shared" si="0"/>
        <v>0</v>
      </c>
      <c r="N6" s="12">
        <f t="shared" si="1"/>
        <v>0</v>
      </c>
      <c r="O6" s="13">
        <f t="shared" si="2"/>
        <v>0</v>
      </c>
      <c r="P6" s="23">
        <f t="shared" si="3"/>
        <v>0</v>
      </c>
      <c r="Q6" s="2" t="s">
        <v>22</v>
      </c>
      <c r="R6" s="21">
        <f t="shared" si="4"/>
        <v>0</v>
      </c>
    </row>
    <row r="7" spans="1:18" ht="20.100000000000001" customHeight="1" x14ac:dyDescent="0.2">
      <c r="A7" s="2">
        <v>527204</v>
      </c>
      <c r="B7" s="3" t="s">
        <v>6</v>
      </c>
      <c r="C7" s="9">
        <v>677</v>
      </c>
      <c r="D7" s="10">
        <v>0</v>
      </c>
      <c r="E7" s="10">
        <v>0</v>
      </c>
      <c r="F7" s="10">
        <v>0</v>
      </c>
      <c r="G7" s="11">
        <v>0</v>
      </c>
      <c r="H7" s="12">
        <v>0</v>
      </c>
      <c r="I7" s="13">
        <v>0</v>
      </c>
      <c r="J7" s="10">
        <v>0</v>
      </c>
      <c r="K7" s="10">
        <v>0</v>
      </c>
      <c r="L7" s="10">
        <v>0</v>
      </c>
      <c r="M7" s="11">
        <f t="shared" si="0"/>
        <v>0</v>
      </c>
      <c r="N7" s="12">
        <f t="shared" si="1"/>
        <v>0</v>
      </c>
      <c r="O7" s="13">
        <f t="shared" si="2"/>
        <v>0</v>
      </c>
      <c r="P7" s="23">
        <f t="shared" si="3"/>
        <v>0</v>
      </c>
      <c r="Q7" s="2" t="s">
        <v>22</v>
      </c>
      <c r="R7" s="21">
        <f t="shared" si="4"/>
        <v>0</v>
      </c>
    </row>
    <row r="8" spans="1:18" ht="20.100000000000001" customHeight="1" x14ac:dyDescent="0.2">
      <c r="A8" s="2">
        <v>527205</v>
      </c>
      <c r="B8" s="3" t="s">
        <v>7</v>
      </c>
      <c r="C8" s="9">
        <v>696</v>
      </c>
      <c r="D8" s="10">
        <v>0</v>
      </c>
      <c r="E8" s="10">
        <v>0</v>
      </c>
      <c r="F8" s="10">
        <v>0</v>
      </c>
      <c r="G8" s="11">
        <v>0</v>
      </c>
      <c r="H8" s="12">
        <v>0</v>
      </c>
      <c r="I8" s="13">
        <v>0</v>
      </c>
      <c r="J8" s="10">
        <v>0</v>
      </c>
      <c r="K8" s="10">
        <v>1</v>
      </c>
      <c r="L8" s="10">
        <v>0</v>
      </c>
      <c r="M8" s="11">
        <f t="shared" si="0"/>
        <v>0</v>
      </c>
      <c r="N8" s="12">
        <f t="shared" si="1"/>
        <v>1</v>
      </c>
      <c r="O8" s="13">
        <f t="shared" si="2"/>
        <v>0</v>
      </c>
      <c r="P8" s="23">
        <f t="shared" si="3"/>
        <v>1</v>
      </c>
      <c r="Q8" s="2" t="s">
        <v>22</v>
      </c>
      <c r="R8" s="21">
        <f t="shared" si="4"/>
        <v>143.68</v>
      </c>
    </row>
    <row r="9" spans="1:18" ht="24" customHeight="1" thickBot="1" x14ac:dyDescent="0.25">
      <c r="A9" s="14">
        <v>5272</v>
      </c>
      <c r="B9" s="15" t="s">
        <v>23</v>
      </c>
      <c r="C9" s="16">
        <f>IF(COUNT(C4:C8)=0,"-",SUM(C4:C8))</f>
        <v>2991</v>
      </c>
      <c r="D9" s="17">
        <f>IF(COUNT(D4:D8)=0,"-",SUM(D4:D8))</f>
        <v>0</v>
      </c>
      <c r="E9" s="17">
        <f t="shared" ref="E9:P10" si="5">IF(COUNT(E4:E8)=0,"-",SUM(E4:E8))</f>
        <v>1</v>
      </c>
      <c r="F9" s="17">
        <f t="shared" si="5"/>
        <v>0</v>
      </c>
      <c r="G9" s="18">
        <f t="shared" si="5"/>
        <v>0</v>
      </c>
      <c r="H9" s="17">
        <f t="shared" si="5"/>
        <v>0</v>
      </c>
      <c r="I9" s="19">
        <f t="shared" si="5"/>
        <v>0</v>
      </c>
      <c r="J9" s="17">
        <f t="shared" si="5"/>
        <v>0</v>
      </c>
      <c r="K9" s="17">
        <f t="shared" si="5"/>
        <v>2</v>
      </c>
      <c r="L9" s="17">
        <f t="shared" si="5"/>
        <v>0</v>
      </c>
      <c r="M9" s="18">
        <f t="shared" si="5"/>
        <v>0</v>
      </c>
      <c r="N9" s="17">
        <f t="shared" si="5"/>
        <v>3</v>
      </c>
      <c r="O9" s="19">
        <f t="shared" si="5"/>
        <v>0</v>
      </c>
      <c r="P9" s="16">
        <f t="shared" si="5"/>
        <v>3</v>
      </c>
      <c r="Q9" s="14" t="s">
        <v>22</v>
      </c>
      <c r="R9" s="22">
        <f t="shared" si="4"/>
        <v>100.3</v>
      </c>
    </row>
    <row r="10" spans="1:18" ht="20.100000000000001" customHeight="1" thickTop="1" x14ac:dyDescent="0.2">
      <c r="A10" s="24">
        <v>5272</v>
      </c>
      <c r="B10" s="25" t="s">
        <v>34</v>
      </c>
      <c r="C10" s="26">
        <v>3372</v>
      </c>
      <c r="D10" s="27" t="s">
        <v>31</v>
      </c>
      <c r="E10" s="27" t="s">
        <v>31</v>
      </c>
      <c r="F10" s="27" t="s">
        <v>31</v>
      </c>
      <c r="G10" s="28" t="s">
        <v>31</v>
      </c>
      <c r="H10" s="27" t="s">
        <v>31</v>
      </c>
      <c r="I10" s="29" t="s">
        <v>31</v>
      </c>
      <c r="J10" s="27" t="s">
        <v>31</v>
      </c>
      <c r="K10" s="27" t="s">
        <v>31</v>
      </c>
      <c r="L10" s="27" t="s">
        <v>31</v>
      </c>
      <c r="M10" s="28" t="str">
        <f t="shared" ref="M10:M13" si="6">IF(COUNT(D10,G10,J10)=0,"-",SUM(D10,G10,J10))</f>
        <v>-</v>
      </c>
      <c r="N10" s="27" t="str">
        <f t="shared" ref="N10:N13" si="7">IF(COUNT(E10,H10,K10)=0,"-",SUM(E10,H10,K10))</f>
        <v>-</v>
      </c>
      <c r="O10" s="29" t="str">
        <f t="shared" ref="O10:O13" si="8">IF(COUNT(F10,I10,L10)=0,"-",SUM(F10,I10,L10))</f>
        <v>-</v>
      </c>
      <c r="P10" s="26" t="str">
        <f t="shared" ref="P10:P13" si="9">IF(COUNT(M10:O10)=0,"-",SUM(M10:O10))</f>
        <v>-</v>
      </c>
      <c r="Q10" s="24" t="s">
        <v>22</v>
      </c>
      <c r="R10" s="30">
        <f t="shared" si="4"/>
        <v>0</v>
      </c>
    </row>
    <row r="11" spans="1:18" ht="20.100000000000001" customHeight="1" x14ac:dyDescent="0.2">
      <c r="A11" s="38">
        <v>5272</v>
      </c>
      <c r="B11" s="39" t="s">
        <v>30</v>
      </c>
      <c r="C11" s="40">
        <v>3254</v>
      </c>
      <c r="D11" s="41">
        <v>0</v>
      </c>
      <c r="E11" s="41">
        <v>0</v>
      </c>
      <c r="F11" s="41">
        <v>2</v>
      </c>
      <c r="G11" s="42">
        <v>0</v>
      </c>
      <c r="H11" s="41">
        <v>0</v>
      </c>
      <c r="I11" s="43">
        <v>0</v>
      </c>
      <c r="J11" s="41">
        <v>0</v>
      </c>
      <c r="K11" s="41">
        <v>1</v>
      </c>
      <c r="L11" s="41">
        <v>0</v>
      </c>
      <c r="M11" s="42">
        <f t="shared" si="6"/>
        <v>0</v>
      </c>
      <c r="N11" s="41">
        <f t="shared" si="7"/>
        <v>1</v>
      </c>
      <c r="O11" s="43">
        <f t="shared" si="8"/>
        <v>2</v>
      </c>
      <c r="P11" s="40">
        <f t="shared" ref="P11" si="10">IF(COUNT(M11:O11)=0,"-",SUM(M11:O11))</f>
        <v>3</v>
      </c>
      <c r="Q11" s="38" t="s">
        <v>22</v>
      </c>
      <c r="R11" s="44">
        <f t="shared" ref="R11" si="11">IF(COUNT($C11,P11)=0,"-",IF(OR(SUM($C11)=0,SUM(P11)=0),0,ROUND(P11/$C11*100000,2)))</f>
        <v>92.19</v>
      </c>
    </row>
    <row r="12" spans="1:18" ht="20.100000000000001" customHeight="1" x14ac:dyDescent="0.2">
      <c r="A12" s="38">
        <v>5272</v>
      </c>
      <c r="B12" s="39" t="s">
        <v>29</v>
      </c>
      <c r="C12" s="40">
        <v>3230</v>
      </c>
      <c r="D12" s="41">
        <v>0</v>
      </c>
      <c r="E12" s="41">
        <v>0</v>
      </c>
      <c r="F12" s="41">
        <v>1</v>
      </c>
      <c r="G12" s="42">
        <v>0</v>
      </c>
      <c r="H12" s="41">
        <v>0</v>
      </c>
      <c r="I12" s="43">
        <v>0</v>
      </c>
      <c r="J12" s="41">
        <v>0</v>
      </c>
      <c r="K12" s="41">
        <v>4</v>
      </c>
      <c r="L12" s="41">
        <v>1</v>
      </c>
      <c r="M12" s="42">
        <f t="shared" si="6"/>
        <v>0</v>
      </c>
      <c r="N12" s="41">
        <f t="shared" si="7"/>
        <v>4</v>
      </c>
      <c r="O12" s="43">
        <f t="shared" si="8"/>
        <v>2</v>
      </c>
      <c r="P12" s="40">
        <f t="shared" si="9"/>
        <v>6</v>
      </c>
      <c r="Q12" s="38" t="s">
        <v>22</v>
      </c>
      <c r="R12" s="44">
        <f t="shared" si="4"/>
        <v>185.76</v>
      </c>
    </row>
    <row r="13" spans="1:18" ht="20.100000000000001" customHeight="1" thickBot="1" x14ac:dyDescent="0.25">
      <c r="A13" s="31">
        <v>5272</v>
      </c>
      <c r="B13" s="32" t="s">
        <v>28</v>
      </c>
      <c r="C13" s="33">
        <v>3279</v>
      </c>
      <c r="D13" s="34">
        <v>0</v>
      </c>
      <c r="E13" s="34">
        <v>1</v>
      </c>
      <c r="F13" s="34">
        <v>1</v>
      </c>
      <c r="G13" s="35">
        <v>0</v>
      </c>
      <c r="H13" s="34">
        <v>1</v>
      </c>
      <c r="I13" s="36">
        <v>0</v>
      </c>
      <c r="J13" s="34">
        <v>0</v>
      </c>
      <c r="K13" s="34">
        <v>1</v>
      </c>
      <c r="L13" s="34">
        <v>0</v>
      </c>
      <c r="M13" s="35">
        <f t="shared" si="6"/>
        <v>0</v>
      </c>
      <c r="N13" s="34">
        <f t="shared" si="7"/>
        <v>3</v>
      </c>
      <c r="O13" s="36">
        <f t="shared" si="8"/>
        <v>1</v>
      </c>
      <c r="P13" s="33">
        <f t="shared" si="9"/>
        <v>4</v>
      </c>
      <c r="Q13" s="31" t="s">
        <v>22</v>
      </c>
      <c r="R13" s="37">
        <f t="shared" si="4"/>
        <v>121.99</v>
      </c>
    </row>
    <row r="14" spans="1:18" ht="13.5" thickTop="1" x14ac:dyDescent="0.2">
      <c r="A14" s="1" t="s">
        <v>32</v>
      </c>
    </row>
    <row r="16" spans="1:18" x14ac:dyDescent="0.2">
      <c r="A16" s="1" t="s">
        <v>24</v>
      </c>
    </row>
    <row r="17" spans="1:1" x14ac:dyDescent="0.2">
      <c r="A17" s="1" t="s">
        <v>25</v>
      </c>
    </row>
    <row r="18" spans="1:1" x14ac:dyDescent="0.2">
      <c r="A18" s="1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Kematian Ibu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2025-03-02T09:26:21Z</dcterms:created>
  <dcterms:modified xsi:type="dcterms:W3CDTF">2025-03-10T13:01:22Z</dcterms:modified>
</cp:coreProperties>
</file>