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asus Tuberkulosis" sheetId="87" r:id="rId1"/>
  </sheets>
  <definedNames>
    <definedName name="_xlnm.Print_Area" localSheetId="0">'Kasus Tuberkulosis'!$A$1:$L$17</definedName>
  </definedNames>
  <calcPr calcId="144525" iterateDelta="1E-4"/>
</workbook>
</file>

<file path=xl/calcChain.xml><?xml version="1.0" encoding="utf-8"?>
<calcChain xmlns="http://schemas.openxmlformats.org/spreadsheetml/2006/main">
  <c r="L8" i="87" l="1"/>
  <c r="L7" i="87"/>
  <c r="L6" i="87"/>
  <c r="L5" i="87"/>
  <c r="L4" i="87"/>
  <c r="C9" i="87" l="1"/>
  <c r="F8" i="87" l="1"/>
  <c r="J8" i="87" s="1"/>
  <c r="F7" i="87"/>
  <c r="J7" i="87" s="1"/>
  <c r="F6" i="87"/>
  <c r="J6" i="87" s="1"/>
  <c r="F5" i="87"/>
  <c r="J5" i="87" s="1"/>
  <c r="F4" i="87"/>
  <c r="J4" i="87" s="1"/>
  <c r="K5" i="87" l="1"/>
  <c r="K4" i="87"/>
  <c r="K7" i="87"/>
  <c r="K8" i="87"/>
  <c r="K6" i="87"/>
  <c r="I5" i="87"/>
  <c r="I7" i="87"/>
  <c r="I6" i="87"/>
  <c r="I4" i="87"/>
  <c r="I8" i="87"/>
  <c r="G9" i="87"/>
  <c r="L9" i="87" s="1"/>
  <c r="E9" i="87"/>
  <c r="D9" i="87"/>
  <c r="F9" i="87" l="1"/>
  <c r="J9" i="87" s="1"/>
  <c r="K9" i="87" l="1"/>
  <c r="I9" i="87"/>
</calcChain>
</file>

<file path=xl/sharedStrings.xml><?xml version="1.0" encoding="utf-8"?>
<sst xmlns="http://schemas.openxmlformats.org/spreadsheetml/2006/main" count="32" uniqueCount="26">
  <si>
    <t>Cakupan  Penemuan Kasus Tuberkulosis Anak (%)</t>
  </si>
  <si>
    <t>Kasus</t>
  </si>
  <si>
    <t xml:space="preserve">Keterangan: </t>
  </si>
  <si>
    <t xml:space="preserve">Jumlah pasien adalah seluruh pasien Tuberkulosis yang ada di wilayah kerja puskesmas tersebut termasuk pasien yang </t>
  </si>
  <si>
    <t>ditemukan di RS, BBKPM/BPKPM/BP4, Lembaga Pemasyarakatan, Rumah Tahanan, Dokter Praktek Mandiri, Klinik dll</t>
  </si>
  <si>
    <t>JUMLAH KASUS 
TUBERKULOSIS ANAK
(0 - 14 THN)</t>
  </si>
  <si>
    <t>SATUAN</t>
  </si>
  <si>
    <t>NAMA WILAYAH</t>
  </si>
  <si>
    <t>KODE WILAYAH</t>
  </si>
  <si>
    <t>RASANAE BARAT</t>
  </si>
  <si>
    <t>RASANAE TIMUR</t>
  </si>
  <si>
    <t>ASAKOTA</t>
  </si>
  <si>
    <t>RABA</t>
  </si>
  <si>
    <t>MPUNDA</t>
  </si>
  <si>
    <t>KOTA BIMA</t>
  </si>
  <si>
    <t>Case Notification Rate (CNR) kasus TB per 100.000 pddk</t>
  </si>
  <si>
    <t>% Orang Terduga TBC dapat pelayanan sesuai standar
(%)</t>
  </si>
  <si>
    <t>Case Detection Rate (CDR) Insiden Tuberkulosis 
(%)</t>
  </si>
  <si>
    <t>JUMLAH ORANG TERDUGA (KASUS) TUBERKULOSIS 
(Hasil Skrining)</t>
  </si>
  <si>
    <t xml:space="preserve">JUMLAH 
SEMUA KASUS TUBERKULOSIS LAKI-LAKI </t>
  </si>
  <si>
    <t>JUMLAH 
SEMUA KASUS TUBERKULOSIS PEREMPUAN</t>
  </si>
  <si>
    <t>TOTAL 
SEMUA KASUS TUBERKULOSIS</t>
  </si>
  <si>
    <t>Sumber: Bidang P2PL, Dinas Kesehatan Kota Bima, Tahun 2019</t>
  </si>
  <si>
    <t>-</t>
  </si>
  <si>
    <t>Jumlah Terduga Tuberkulosis, Kasus  Tuberkulosis dan Kasus Tuberkulosis Anak di Kota Bima Tahun 2018, menurut Jenis Kelamin dirinci per Kecamatan</t>
  </si>
  <si>
    <t>Kasus adalah Nilai Perkiraan Insiden Tuberkulosis (dalam Absolut) Berdasarkan Modeling (Kasus)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</si>
</sst>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3" fontId="9" fillId="0" borderId="2" xfId="6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vertical="top"/>
    </xf>
    <xf numFmtId="3" fontId="9" fillId="0" borderId="3" xfId="6" applyNumberFormat="1" applyFont="1" applyFill="1" applyBorder="1" applyAlignment="1" applyProtection="1">
      <alignment horizontal="center" vertical="center"/>
      <protection locked="0"/>
    </xf>
    <xf numFmtId="3" fontId="9" fillId="0" borderId="4" xfId="6" applyNumberFormat="1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>
      <alignment vertical="center"/>
    </xf>
    <xf numFmtId="3" fontId="8" fillId="2" borderId="6" xfId="6" applyNumberFormat="1" applyFont="1" applyFill="1" applyBorder="1" applyAlignment="1" applyProtection="1">
      <alignment horizontal="center" vertical="center"/>
      <protection hidden="1"/>
    </xf>
    <xf numFmtId="3" fontId="8" fillId="2" borderId="7" xfId="6" applyNumberFormat="1" applyFont="1" applyFill="1" applyBorder="1" applyAlignment="1" applyProtection="1">
      <alignment horizontal="center" vertical="center"/>
      <protection hidden="1"/>
    </xf>
    <xf numFmtId="3" fontId="8" fillId="2" borderId="5" xfId="6" applyNumberFormat="1" applyFont="1" applyFill="1" applyBorder="1" applyAlignment="1" applyProtection="1">
      <alignment horizontal="center" vertical="center"/>
      <protection hidden="1"/>
    </xf>
    <xf numFmtId="3" fontId="8" fillId="2" borderId="8" xfId="6" applyNumberFormat="1" applyFont="1" applyFill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indent="1"/>
    </xf>
    <xf numFmtId="3" fontId="9" fillId="0" borderId="0" xfId="6" applyNumberFormat="1" applyFont="1" applyFill="1" applyBorder="1" applyAlignment="1" applyProtection="1">
      <alignment horizontal="center" vertical="center"/>
      <protection hidden="1"/>
    </xf>
    <xf numFmtId="3" fontId="8" fillId="0" borderId="0" xfId="6" applyNumberFormat="1" applyFont="1" applyFill="1" applyBorder="1" applyAlignment="1" applyProtection="1">
      <alignment horizontal="center" vertical="center"/>
      <protection hidden="1"/>
    </xf>
    <xf numFmtId="3" fontId="8" fillId="0" borderId="0" xfId="6" applyNumberFormat="1" applyFont="1" applyFill="1" applyBorder="1" applyAlignment="1" applyProtection="1">
      <alignment horizontal="right" vertical="center" indent="1"/>
    </xf>
    <xf numFmtId="3" fontId="9" fillId="0" borderId="0" xfId="6" applyNumberFormat="1" applyFont="1" applyFill="1" applyBorder="1" applyAlignment="1" applyProtection="1">
      <alignment horizontal="left" vertical="center"/>
      <protection hidden="1"/>
    </xf>
    <xf numFmtId="4" fontId="8" fillId="0" borderId="0" xfId="6" applyNumberFormat="1" applyFont="1" applyFill="1" applyBorder="1" applyAlignment="1" applyProtection="1">
      <alignment horizontal="right" vertical="center" indent="1"/>
    </xf>
    <xf numFmtId="3" fontId="9" fillId="0" borderId="0" xfId="6" applyNumberFormat="1" applyFont="1" applyFill="1" applyBorder="1" applyAlignment="1" applyProtection="1">
      <alignment vertical="center"/>
      <protection hidden="1"/>
    </xf>
    <xf numFmtId="3" fontId="8" fillId="0" borderId="0" xfId="6" applyNumberFormat="1" applyFont="1" applyFill="1" applyBorder="1" applyAlignment="1" applyProtection="1">
      <alignment horizontal="right" vertical="center" indent="1"/>
      <protection locked="0"/>
    </xf>
    <xf numFmtId="3" fontId="9" fillId="0" borderId="0" xfId="6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3" fontId="9" fillId="0" borderId="2" xfId="6" applyNumberFormat="1" applyFont="1" applyFill="1" applyBorder="1" applyAlignment="1">
      <alignment horizontal="center" vertical="center"/>
    </xf>
    <xf numFmtId="3" fontId="8" fillId="2" borderId="7" xfId="6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4" fontId="9" fillId="0" borderId="3" xfId="6" applyNumberFormat="1" applyFont="1" applyFill="1" applyBorder="1" applyAlignment="1">
      <alignment horizontal="center" vertical="center"/>
    </xf>
    <xf numFmtId="4" fontId="8" fillId="2" borderId="6" xfId="6" applyNumberFormat="1" applyFont="1" applyFill="1" applyBorder="1" applyAlignment="1">
      <alignment horizontal="center" vertical="center"/>
    </xf>
    <xf numFmtId="4" fontId="9" fillId="0" borderId="0" xfId="6" applyNumberFormat="1" applyFont="1" applyFill="1" applyBorder="1" applyAlignment="1">
      <alignment horizontal="center" vertical="center"/>
    </xf>
    <xf numFmtId="4" fontId="8" fillId="2" borderId="5" xfId="6" applyNumberFormat="1" applyFont="1" applyFill="1" applyBorder="1" applyAlignment="1">
      <alignment horizontal="center" vertical="center"/>
    </xf>
    <xf numFmtId="3" fontId="8" fillId="2" borderId="5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BreakPreview" zoomScaleNormal="100" zoomScaleSheetLayoutView="100" workbookViewId="0">
      <selection activeCell="A15" sqref="A15"/>
    </sheetView>
  </sheetViews>
  <sheetFormatPr defaultRowHeight="12.75" x14ac:dyDescent="0.25"/>
  <cols>
    <col min="1" max="1" width="9.42578125" style="1" customWidth="1"/>
    <col min="2" max="2" width="15.7109375" style="1" customWidth="1"/>
    <col min="3" max="3" width="17.42578125" style="1" customWidth="1"/>
    <col min="4" max="4" width="14" style="1" customWidth="1"/>
    <col min="5" max="6" width="14.140625" style="1" customWidth="1"/>
    <col min="7" max="7" width="16.42578125" style="1" customWidth="1"/>
    <col min="8" max="8" width="8.85546875" style="1" customWidth="1"/>
    <col min="9" max="9" width="17.85546875" style="1" customWidth="1"/>
    <col min="10" max="10" width="16.42578125" style="1" customWidth="1"/>
    <col min="11" max="11" width="15.5703125" style="1" customWidth="1"/>
    <col min="12" max="12" width="15.42578125" style="1" customWidth="1"/>
    <col min="13" max="16384" width="9.140625" style="1"/>
  </cols>
  <sheetData>
    <row r="1" spans="1:20" ht="15" x14ac:dyDescent="0.25">
      <c r="A1" s="43" t="s">
        <v>24</v>
      </c>
    </row>
    <row r="2" spans="1:20" x14ac:dyDescent="0.25">
      <c r="F2" s="26"/>
      <c r="G2" s="27"/>
    </row>
    <row r="3" spans="1:20" ht="51.75" thickBot="1" x14ac:dyDescent="0.3">
      <c r="A3" s="28" t="s">
        <v>8</v>
      </c>
      <c r="B3" s="29" t="s">
        <v>7</v>
      </c>
      <c r="C3" s="30" t="s">
        <v>18</v>
      </c>
      <c r="D3" s="31" t="s">
        <v>19</v>
      </c>
      <c r="E3" s="32" t="s">
        <v>20</v>
      </c>
      <c r="F3" s="33" t="s">
        <v>21</v>
      </c>
      <c r="G3" s="31" t="s">
        <v>5</v>
      </c>
      <c r="H3" s="44" t="s">
        <v>6</v>
      </c>
      <c r="I3" s="47" t="s">
        <v>16</v>
      </c>
      <c r="J3" s="28" t="s">
        <v>15</v>
      </c>
      <c r="K3" s="47" t="s">
        <v>17</v>
      </c>
      <c r="L3" s="28" t="s">
        <v>0</v>
      </c>
      <c r="M3" s="3"/>
      <c r="N3" s="3"/>
      <c r="O3" s="3"/>
      <c r="P3" s="3"/>
      <c r="Q3" s="3"/>
      <c r="R3" s="3"/>
      <c r="S3" s="4"/>
      <c r="T3" s="4"/>
    </row>
    <row r="4" spans="1:20" ht="20.25" customHeight="1" thickTop="1" x14ac:dyDescent="0.25">
      <c r="A4" s="5">
        <v>527201</v>
      </c>
      <c r="B4" s="6" t="s">
        <v>9</v>
      </c>
      <c r="C4" s="18">
        <v>43</v>
      </c>
      <c r="D4" s="16">
        <v>26</v>
      </c>
      <c r="E4" s="15">
        <v>17</v>
      </c>
      <c r="F4" s="19">
        <f>IF(SUM(D4:E4)=0,"-",SUM(D4:E4))</f>
        <v>43</v>
      </c>
      <c r="G4" s="15">
        <v>1</v>
      </c>
      <c r="H4" s="45" t="s">
        <v>1</v>
      </c>
      <c r="I4" s="48">
        <f>IF(OR(SUM(C4)=0,SUM(F4)=0),0,ROUND(F4/C4*100,2))</f>
        <v>100</v>
      </c>
      <c r="J4" s="7">
        <f>IF(SUM(F4)=0,0,ROUND(F4/29721*100000,0))</f>
        <v>145</v>
      </c>
      <c r="K4" s="48">
        <f>IF(OR(SUM($A$13)=0,SUM(F4)=0),0,ROUND(F4/$A$13*100,2))</f>
        <v>24.57</v>
      </c>
      <c r="L4" s="50">
        <f>IF(OR(SUM($A$13)=0,SUM(G4)=0),0,ROUND(G4/$A$13*100,2))</f>
        <v>0.56999999999999995</v>
      </c>
      <c r="M4" s="7"/>
      <c r="N4" s="8"/>
      <c r="O4" s="7"/>
      <c r="P4" s="8"/>
      <c r="Q4" s="7"/>
      <c r="R4" s="8"/>
      <c r="S4" s="9"/>
      <c r="T4" s="10"/>
    </row>
    <row r="5" spans="1:20" ht="20.25" customHeight="1" x14ac:dyDescent="0.25">
      <c r="A5" s="5">
        <v>527202</v>
      </c>
      <c r="B5" s="6" t="s">
        <v>10</v>
      </c>
      <c r="C5" s="18">
        <v>20</v>
      </c>
      <c r="D5" s="16">
        <v>11</v>
      </c>
      <c r="E5" s="15">
        <v>9</v>
      </c>
      <c r="F5" s="19">
        <f t="shared" ref="F5:F8" si="0">IF(SUM(D5:E5)=0,"-",SUM(D5:E5))</f>
        <v>20</v>
      </c>
      <c r="G5" s="15" t="s">
        <v>23</v>
      </c>
      <c r="H5" s="45" t="s">
        <v>1</v>
      </c>
      <c r="I5" s="48">
        <f t="shared" ref="I5:I9" si="1">IF(OR(SUM(C5)=0,SUM(F5)=0),0,ROUND(F5/C5*100,2))</f>
        <v>100</v>
      </c>
      <c r="J5" s="7">
        <f>IF(SUM(F5)=0,0,ROUND(F5/17953*100000,0))</f>
        <v>111</v>
      </c>
      <c r="K5" s="48">
        <f>IF(OR(SUM($A$13)=0,SUM(F5)=0),0,ROUND(F5/$A$13*100,2))</f>
        <v>11.43</v>
      </c>
      <c r="L5" s="50">
        <f>IF(OR(SUM($A$13)=0,SUM(G5)=0),0,ROUND(G5/$A$13*100,2))</f>
        <v>0</v>
      </c>
      <c r="M5" s="7"/>
      <c r="N5" s="8"/>
      <c r="O5" s="7"/>
      <c r="P5" s="8"/>
      <c r="Q5" s="7"/>
      <c r="R5" s="8"/>
      <c r="S5" s="9"/>
      <c r="T5" s="10"/>
    </row>
    <row r="6" spans="1:20" ht="20.25" customHeight="1" x14ac:dyDescent="0.25">
      <c r="A6" s="5">
        <v>527203</v>
      </c>
      <c r="B6" s="6" t="s">
        <v>11</v>
      </c>
      <c r="C6" s="18">
        <v>37</v>
      </c>
      <c r="D6" s="16">
        <v>27</v>
      </c>
      <c r="E6" s="15">
        <v>10</v>
      </c>
      <c r="F6" s="19">
        <f t="shared" si="0"/>
        <v>37</v>
      </c>
      <c r="G6" s="15">
        <v>2</v>
      </c>
      <c r="H6" s="45" t="s">
        <v>1</v>
      </c>
      <c r="I6" s="48">
        <f t="shared" si="1"/>
        <v>100</v>
      </c>
      <c r="J6" s="7">
        <f>IF(SUM(F6)=0,0,ROUND(F6/30855*100000,0))</f>
        <v>120</v>
      </c>
      <c r="K6" s="48">
        <f>IF(OR(SUM($A$13)=0,SUM(F6)=0),0,ROUND(F6/$A$13*100,2))</f>
        <v>21.14</v>
      </c>
      <c r="L6" s="50">
        <f>IF(OR(SUM($A$13)=0,SUM(G6)=0),0,ROUND(G6/$A$13*100,2))</f>
        <v>1.1399999999999999</v>
      </c>
      <c r="M6" s="7"/>
      <c r="N6" s="8"/>
      <c r="O6" s="7"/>
      <c r="P6" s="8"/>
      <c r="Q6" s="7"/>
      <c r="R6" s="8"/>
      <c r="S6" s="9"/>
      <c r="T6" s="10"/>
    </row>
    <row r="7" spans="1:20" ht="20.25" customHeight="1" x14ac:dyDescent="0.25">
      <c r="A7" s="5">
        <v>527204</v>
      </c>
      <c r="B7" s="6" t="s">
        <v>12</v>
      </c>
      <c r="C7" s="18">
        <v>30</v>
      </c>
      <c r="D7" s="16">
        <v>26</v>
      </c>
      <c r="E7" s="15">
        <v>4</v>
      </c>
      <c r="F7" s="19">
        <f t="shared" si="0"/>
        <v>30</v>
      </c>
      <c r="G7" s="15" t="s">
        <v>23</v>
      </c>
      <c r="H7" s="45" t="s">
        <v>1</v>
      </c>
      <c r="I7" s="48">
        <f t="shared" si="1"/>
        <v>100</v>
      </c>
      <c r="J7" s="7">
        <f>IF(SUM(F7)=0,0,ROUND(F7/37502*100000,0))</f>
        <v>80</v>
      </c>
      <c r="K7" s="48">
        <f>IF(OR(SUM($A$13)=0,SUM(F7)=0),0,ROUND(F7/$A$13*100,2))</f>
        <v>17.14</v>
      </c>
      <c r="L7" s="50">
        <f>IF(OR(SUM($A$13)=0,SUM(G7)=0),0,ROUND(G7/$A$13*100,2))</f>
        <v>0</v>
      </c>
      <c r="M7" s="7"/>
      <c r="N7" s="8"/>
      <c r="O7" s="7"/>
      <c r="P7" s="8"/>
      <c r="Q7" s="7"/>
      <c r="R7" s="8"/>
      <c r="S7" s="9"/>
      <c r="T7" s="10"/>
    </row>
    <row r="8" spans="1:20" ht="20.25" customHeight="1" x14ac:dyDescent="0.25">
      <c r="A8" s="5">
        <v>527205</v>
      </c>
      <c r="B8" s="6" t="s">
        <v>13</v>
      </c>
      <c r="C8" s="18">
        <v>36</v>
      </c>
      <c r="D8" s="16">
        <v>20</v>
      </c>
      <c r="E8" s="15">
        <v>16</v>
      </c>
      <c r="F8" s="19">
        <f t="shared" si="0"/>
        <v>36</v>
      </c>
      <c r="G8" s="15">
        <v>1</v>
      </c>
      <c r="H8" s="45" t="s">
        <v>1</v>
      </c>
      <c r="I8" s="48">
        <f t="shared" si="1"/>
        <v>100</v>
      </c>
      <c r="J8" s="7">
        <f>IF(SUM(F8)=0,0,ROUND(F8/30928*100000,0))</f>
        <v>116</v>
      </c>
      <c r="K8" s="48">
        <f>IF(OR(SUM($A$13)=0,SUM(F8)=0),0,ROUND(F8/$A$13*100,2))</f>
        <v>20.57</v>
      </c>
      <c r="L8" s="50">
        <f>IF(OR(SUM($A$13)=0,SUM(G8)=0),0,ROUND(G8/$A$13*100,2))</f>
        <v>0.56999999999999995</v>
      </c>
      <c r="M8" s="7"/>
      <c r="N8" s="8"/>
      <c r="O8" s="7"/>
      <c r="P8" s="8"/>
      <c r="Q8" s="7"/>
      <c r="R8" s="8"/>
      <c r="S8" s="9"/>
      <c r="T8" s="10"/>
    </row>
    <row r="9" spans="1:20" ht="24.75" customHeight="1" thickBot="1" x14ac:dyDescent="0.3">
      <c r="A9" s="25">
        <v>5272</v>
      </c>
      <c r="B9" s="20" t="s">
        <v>14</v>
      </c>
      <c r="C9" s="21">
        <f>IF(SUM(C4:C8)=0,"-",SUM(C4:C8))</f>
        <v>166</v>
      </c>
      <c r="D9" s="22">
        <f t="shared" ref="D9:G9" si="2">IF(SUM(D4:D8)=0,"-",SUM(D4:D8))</f>
        <v>110</v>
      </c>
      <c r="E9" s="23">
        <f t="shared" si="2"/>
        <v>56</v>
      </c>
      <c r="F9" s="24">
        <f t="shared" si="2"/>
        <v>166</v>
      </c>
      <c r="G9" s="23">
        <f t="shared" si="2"/>
        <v>4</v>
      </c>
      <c r="H9" s="46" t="s">
        <v>1</v>
      </c>
      <c r="I9" s="49">
        <f t="shared" si="1"/>
        <v>100</v>
      </c>
      <c r="J9" s="52">
        <f>IF(SUM(F9)=0,0,ROUND(F9/146959*100000,0))</f>
        <v>113</v>
      </c>
      <c r="K9" s="49">
        <f>IF(OR(SUM($A$13)=0,SUM(F9)=0),0,ROUND(F9/$A$13*100,2))</f>
        <v>94.86</v>
      </c>
      <c r="L9" s="51">
        <f>IF(OR(SUM($A$13)=0,SUM(G9)=0),0,ROUND(G9/$A$13*100,2))</f>
        <v>2.29</v>
      </c>
      <c r="M9" s="11"/>
      <c r="N9" s="13"/>
      <c r="O9" s="11"/>
      <c r="P9" s="13"/>
      <c r="Q9" s="11"/>
      <c r="R9" s="13"/>
      <c r="S9" s="11"/>
      <c r="T9" s="14"/>
    </row>
    <row r="10" spans="1:20" ht="16.5" customHeight="1" thickTop="1" x14ac:dyDescent="0.25">
      <c r="A10" s="17" t="s">
        <v>22</v>
      </c>
      <c r="B10" s="2"/>
      <c r="C10" s="35"/>
      <c r="D10" s="36"/>
      <c r="E10" s="36"/>
      <c r="F10" s="37"/>
      <c r="G10" s="38"/>
      <c r="H10" s="42"/>
      <c r="I10" s="11"/>
      <c r="J10" s="12"/>
      <c r="K10" s="11"/>
      <c r="L10" s="12"/>
      <c r="M10" s="11"/>
      <c r="N10" s="13"/>
      <c r="O10" s="11"/>
      <c r="P10" s="13"/>
      <c r="Q10" s="11"/>
      <c r="R10" s="13"/>
      <c r="S10" s="11"/>
      <c r="T10" s="14"/>
    </row>
    <row r="11" spans="1:20" ht="16.5" customHeight="1" x14ac:dyDescent="0.25">
      <c r="A11" s="34"/>
      <c r="B11" s="2"/>
      <c r="C11" s="35"/>
      <c r="D11" s="36"/>
      <c r="E11" s="36"/>
      <c r="F11" s="39"/>
      <c r="G11" s="40"/>
      <c r="H11" s="42"/>
      <c r="I11" s="11"/>
      <c r="J11" s="12"/>
      <c r="K11" s="11"/>
      <c r="L11" s="12"/>
      <c r="M11" s="11"/>
      <c r="N11" s="13"/>
      <c r="O11" s="11"/>
      <c r="P11" s="13"/>
      <c r="Q11" s="11"/>
      <c r="R11" s="13"/>
      <c r="S11" s="11"/>
      <c r="T11" s="14"/>
    </row>
    <row r="12" spans="1:20" x14ac:dyDescent="0.25">
      <c r="A12" s="1" t="s">
        <v>2</v>
      </c>
    </row>
    <row r="13" spans="1:20" x14ac:dyDescent="0.25">
      <c r="A13" s="41">
        <v>175</v>
      </c>
      <c r="B13" s="2" t="s">
        <v>25</v>
      </c>
    </row>
    <row r="14" spans="1:20" x14ac:dyDescent="0.25">
      <c r="A14" s="41"/>
      <c r="B14" s="2"/>
    </row>
    <row r="15" spans="1:20" x14ac:dyDescent="0.25">
      <c r="B15" s="1" t="s">
        <v>3</v>
      </c>
    </row>
    <row r="16" spans="1:20" x14ac:dyDescent="0.25">
      <c r="B16" s="1" t="s">
        <v>4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Kasus Tuberkulosis</vt:lpstr>
      <vt:lpstr>'Kasus Tuberkulosis'!Print_Area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2025-03-07T09:53:16Z</dcterms:modified>
</cp:coreProperties>
</file>