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B0'!$A$1:$Q$12</definedName>
  </definedNames>
  <calcPr calcId="144525"/>
</workbook>
</file>

<file path=xl/calcChain.xml><?xml version="1.0" encoding="utf-8"?>
<calcChain xmlns="http://schemas.openxmlformats.org/spreadsheetml/2006/main">
  <c r="N11" i="87" l="1"/>
  <c r="N10" i="87"/>
  <c r="K11" i="87"/>
  <c r="K10" i="87"/>
  <c r="H11" i="87"/>
  <c r="H10" i="87"/>
  <c r="E11" i="87"/>
  <c r="E10" i="87"/>
  <c r="K9" i="87" l="1"/>
  <c r="J9" i="87"/>
  <c r="I9" i="87"/>
  <c r="K8" i="87"/>
  <c r="K7" i="87"/>
  <c r="K6" i="87"/>
  <c r="K5" i="87"/>
  <c r="K4" i="87"/>
  <c r="Q10" i="87"/>
  <c r="P10" i="87"/>
  <c r="Q11" i="87" l="1"/>
  <c r="P11" i="87"/>
  <c r="M9" i="87" l="1"/>
  <c r="L9" i="87"/>
  <c r="G9" i="87"/>
  <c r="F9" i="87"/>
  <c r="D9" i="87"/>
  <c r="C9" i="87"/>
  <c r="N4" i="87" l="1"/>
  <c r="N5" i="87"/>
  <c r="N6" i="87"/>
  <c r="N7" i="87"/>
  <c r="N8" i="87"/>
  <c r="H8" i="87"/>
  <c r="H7" i="87"/>
  <c r="H6" i="87"/>
  <c r="H5" i="87"/>
  <c r="H4" i="87"/>
  <c r="H9" i="87" l="1"/>
  <c r="N9" i="87"/>
  <c r="E8" i="87"/>
  <c r="E7" i="87"/>
  <c r="E6" i="87"/>
  <c r="E5" i="87"/>
  <c r="E4" i="87"/>
  <c r="Q4" i="87" l="1"/>
  <c r="P4" i="87"/>
  <c r="Q8" i="87"/>
  <c r="P8" i="87"/>
  <c r="P5" i="87"/>
  <c r="Q5" i="87"/>
  <c r="Q6" i="87"/>
  <c r="P6" i="87"/>
  <c r="P7" i="87"/>
  <c r="Q7" i="87"/>
  <c r="E9" i="87"/>
  <c r="Q9" i="87" l="1"/>
  <c r="P9" i="87"/>
</calcChain>
</file>

<file path=xl/sharedStrings.xml><?xml version="1.0" encoding="utf-8"?>
<sst xmlns="http://schemas.openxmlformats.org/spreadsheetml/2006/main" count="35" uniqueCount="28">
  <si>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</si>
  <si>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</si>
  <si>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</si>
  <si>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</si>
  <si>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</si>
  <si>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</si>
  <si>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</si>
  <si>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</si>
  <si>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</si>
  <si>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</si>
  <si>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</si>
  <si>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</si>
  <si>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</si>
  <si>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</si>
  <si>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</si>
  <si>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</si>
  <si>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</si>
  <si>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</si>
  <si>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</si>
  <si>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</si>
  <si>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</si>
  <si>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</si>
  <si>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</si>
  <si>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</si>
  <si>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2018</t>
  </si>
  <si>
    <t>Cakupan Pelayanan Imunisasi Hepatitis B0 (0 -7 Hari) dan BCG pada Bayi menurut Jenis Kelamin di rinci per Kecamatan di Kota Bima Tahun 2020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</si>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</sst>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2" fontId="10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25</v>
      </c>
    </row>
    <row r="2" spans="1:27" x14ac:dyDescent="0.25">
      <c r="E2" s="22"/>
    </row>
    <row r="3" spans="1:27" ht="48.75" thickBot="1" x14ac:dyDescent="0.3">
      <c r="A3" s="23" t="s">
        <v>3</v>
      </c>
      <c r="B3" s="24" t="s">
        <v>4</v>
      </c>
      <c r="C3" s="25" t="s">
        <v>0</v>
      </c>
      <c r="D3" s="26" t="s">
        <v>1</v>
      </c>
      <c r="E3" s="27" t="s">
        <v>2</v>
      </c>
      <c r="F3" s="25" t="s">
        <v>11</v>
      </c>
      <c r="G3" s="26" t="s">
        <v>12</v>
      </c>
      <c r="H3" s="27" t="s">
        <v>13</v>
      </c>
      <c r="I3" s="25" t="s">
        <v>14</v>
      </c>
      <c r="J3" s="26" t="s">
        <v>15</v>
      </c>
      <c r="K3" s="27" t="s">
        <v>16</v>
      </c>
      <c r="L3" s="25" t="s">
        <v>21</v>
      </c>
      <c r="M3" s="26" t="s">
        <v>22</v>
      </c>
      <c r="N3" s="27" t="s">
        <v>23</v>
      </c>
      <c r="O3" s="34" t="s">
        <v>17</v>
      </c>
      <c r="P3" s="36" t="s">
        <v>18</v>
      </c>
      <c r="Q3" s="23" t="s">
        <v>19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5</v>
      </c>
      <c r="C4" s="17">
        <v>331</v>
      </c>
      <c r="D4" s="16">
        <v>397</v>
      </c>
      <c r="E4" s="20">
        <f>IF(SUM(C4:D4)=0,"-",SUM(C4:D4))</f>
        <v>728</v>
      </c>
      <c r="F4" s="17">
        <v>306</v>
      </c>
      <c r="G4" s="16">
        <v>337</v>
      </c>
      <c r="H4" s="32">
        <f>IF(SUM(F4:G4)=0,"-",SUM(F4:G4))</f>
        <v>643</v>
      </c>
      <c r="I4" s="17">
        <v>0</v>
      </c>
      <c r="J4" s="16">
        <v>0</v>
      </c>
      <c r="K4" s="32">
        <f>IF(SUM(I4:J4)=0,0,SUM(I4:J4))</f>
        <v>0</v>
      </c>
      <c r="L4" s="17">
        <v>245</v>
      </c>
      <c r="M4" s="16">
        <v>232</v>
      </c>
      <c r="N4" s="32">
        <f>IF(SUM(L4:M4)=0,"-",SUM(L4:M4))</f>
        <v>477</v>
      </c>
      <c r="O4" s="35" t="s">
        <v>20</v>
      </c>
      <c r="P4" s="37">
        <f t="shared" ref="P4:P10" si="0">IF(OR(SUM(E4)=0,SUM(H4,K4)=0),0,ROUND(SUM(H4,K4)/E4*100,2))</f>
        <v>88.32</v>
      </c>
      <c r="Q4" s="21">
        <f t="shared" ref="Q4:Q10" si="1">IF(OR(SUM(E4)=0,SUM(N4)=0),0,ROUND(SUM(N4)/E4*100,2))</f>
        <v>65.52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6</v>
      </c>
      <c r="C5" s="17">
        <v>172</v>
      </c>
      <c r="D5" s="16">
        <v>207</v>
      </c>
      <c r="E5" s="20">
        <f t="shared" ref="E5:E11" si="2">IF(SUM(C5:D5)=0,"-",SUM(C5:D5))</f>
        <v>379</v>
      </c>
      <c r="F5" s="17">
        <v>190</v>
      </c>
      <c r="G5" s="16">
        <v>196</v>
      </c>
      <c r="H5" s="32">
        <f t="shared" ref="H5:H11" si="3">IF(SUM(F5:G5)=0,"-",SUM(F5:G5))</f>
        <v>386</v>
      </c>
      <c r="I5" s="17">
        <v>0</v>
      </c>
      <c r="J5" s="16">
        <v>0</v>
      </c>
      <c r="K5" s="32">
        <f t="shared" ref="K5:K8" si="4">IF(SUM(I5:J5)=0,0,SUM(I5:J5))</f>
        <v>0</v>
      </c>
      <c r="L5" s="17">
        <v>178</v>
      </c>
      <c r="M5" s="16">
        <v>191</v>
      </c>
      <c r="N5" s="32">
        <f t="shared" ref="N5:N11" si="5">IF(SUM(L5:M5)=0,"-",SUM(L5:M5))</f>
        <v>369</v>
      </c>
      <c r="O5" s="35" t="s">
        <v>20</v>
      </c>
      <c r="P5" s="37">
        <f t="shared" si="0"/>
        <v>101.85</v>
      </c>
      <c r="Q5" s="21">
        <f t="shared" si="1"/>
        <v>97.36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7</v>
      </c>
      <c r="C6" s="17">
        <v>296</v>
      </c>
      <c r="D6" s="16">
        <v>356</v>
      </c>
      <c r="E6" s="20">
        <f t="shared" si="2"/>
        <v>652</v>
      </c>
      <c r="F6" s="17">
        <v>330</v>
      </c>
      <c r="G6" s="16">
        <v>322</v>
      </c>
      <c r="H6" s="32">
        <f t="shared" si="3"/>
        <v>652</v>
      </c>
      <c r="I6" s="17">
        <v>0</v>
      </c>
      <c r="J6" s="16">
        <v>0</v>
      </c>
      <c r="K6" s="32">
        <f t="shared" si="4"/>
        <v>0</v>
      </c>
      <c r="L6" s="17">
        <v>277</v>
      </c>
      <c r="M6" s="16">
        <v>269</v>
      </c>
      <c r="N6" s="32">
        <f t="shared" si="5"/>
        <v>546</v>
      </c>
      <c r="O6" s="35" t="s">
        <v>20</v>
      </c>
      <c r="P6" s="37">
        <f t="shared" si="0"/>
        <v>100</v>
      </c>
      <c r="Q6" s="21">
        <f t="shared" si="1"/>
        <v>83.74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8</v>
      </c>
      <c r="C7" s="17">
        <v>370</v>
      </c>
      <c r="D7" s="16">
        <v>445</v>
      </c>
      <c r="E7" s="20">
        <f t="shared" si="2"/>
        <v>815</v>
      </c>
      <c r="F7" s="17">
        <v>443</v>
      </c>
      <c r="G7" s="16">
        <v>426</v>
      </c>
      <c r="H7" s="32">
        <f t="shared" si="3"/>
        <v>869</v>
      </c>
      <c r="I7" s="17">
        <v>0</v>
      </c>
      <c r="J7" s="16">
        <v>0</v>
      </c>
      <c r="K7" s="32">
        <f t="shared" si="4"/>
        <v>0</v>
      </c>
      <c r="L7" s="17">
        <v>429</v>
      </c>
      <c r="M7" s="16">
        <v>445</v>
      </c>
      <c r="N7" s="32">
        <f t="shared" si="5"/>
        <v>874</v>
      </c>
      <c r="O7" s="35" t="s">
        <v>20</v>
      </c>
      <c r="P7" s="37">
        <f t="shared" si="0"/>
        <v>106.63</v>
      </c>
      <c r="Q7" s="21">
        <f t="shared" si="1"/>
        <v>107.24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9</v>
      </c>
      <c r="C8" s="17">
        <v>345</v>
      </c>
      <c r="D8" s="16">
        <v>415</v>
      </c>
      <c r="E8" s="20">
        <f t="shared" si="2"/>
        <v>760</v>
      </c>
      <c r="F8" s="17">
        <v>295</v>
      </c>
      <c r="G8" s="16">
        <v>247</v>
      </c>
      <c r="H8" s="32">
        <f t="shared" si="3"/>
        <v>542</v>
      </c>
      <c r="I8" s="17">
        <v>0</v>
      </c>
      <c r="J8" s="16">
        <v>0</v>
      </c>
      <c r="K8" s="32">
        <f t="shared" si="4"/>
        <v>0</v>
      </c>
      <c r="L8" s="17">
        <v>347</v>
      </c>
      <c r="M8" s="16">
        <v>291</v>
      </c>
      <c r="N8" s="32">
        <f t="shared" si="5"/>
        <v>638</v>
      </c>
      <c r="O8" s="35" t="s">
        <v>20</v>
      </c>
      <c r="P8" s="37">
        <f t="shared" si="0"/>
        <v>71.319999999999993</v>
      </c>
      <c r="Q8" s="21">
        <f t="shared" si="1"/>
        <v>83.95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10</v>
      </c>
      <c r="C9" s="30">
        <f>IF(SUM(C4:C8)=0,"-",SUM(C4:C8))</f>
        <v>1514</v>
      </c>
      <c r="D9" s="31">
        <f t="shared" ref="D9:H9" si="6">IF(SUM(D4:D8)=0,"-",SUM(D4:D8))</f>
        <v>1820</v>
      </c>
      <c r="E9" s="31">
        <f t="shared" si="6"/>
        <v>3334</v>
      </c>
      <c r="F9" s="30">
        <f t="shared" si="6"/>
        <v>1564</v>
      </c>
      <c r="G9" s="31">
        <f t="shared" si="6"/>
        <v>1528</v>
      </c>
      <c r="H9" s="33">
        <f t="shared" si="6"/>
        <v>3092</v>
      </c>
      <c r="I9" s="30">
        <f>IF(SUM(I4:I8)=0,0,SUM(I4:I8))</f>
        <v>0</v>
      </c>
      <c r="J9" s="31">
        <f t="shared" ref="J9:K9" si="7">IF(SUM(J4:J8)=0,0,SUM(J4:J8))</f>
        <v>0</v>
      </c>
      <c r="K9" s="33">
        <f t="shared" si="7"/>
        <v>0</v>
      </c>
      <c r="L9" s="30">
        <f t="shared" ref="L9:N9" si="8">IF(SUM(L4:L8)=0,"-",SUM(L4:L8))</f>
        <v>1476</v>
      </c>
      <c r="M9" s="31">
        <f t="shared" si="8"/>
        <v>1428</v>
      </c>
      <c r="N9" s="33">
        <f t="shared" si="8"/>
        <v>2904</v>
      </c>
      <c r="O9" s="38" t="s">
        <v>20</v>
      </c>
      <c r="P9" s="39">
        <f t="shared" si="0"/>
        <v>92.74</v>
      </c>
      <c r="Q9" s="40">
        <f t="shared" si="1"/>
        <v>87.1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s="42" customFormat="1" ht="20.100000000000001" customHeight="1" thickTop="1" x14ac:dyDescent="0.25">
      <c r="A10" s="43">
        <v>5272</v>
      </c>
      <c r="B10" s="44" t="s">
        <v>27</v>
      </c>
      <c r="C10" s="45">
        <v>1721</v>
      </c>
      <c r="D10" s="46">
        <v>1549</v>
      </c>
      <c r="E10" s="46">
        <f t="shared" si="2"/>
        <v>3270</v>
      </c>
      <c r="F10" s="45">
        <v>1451</v>
      </c>
      <c r="G10" s="46">
        <v>1257</v>
      </c>
      <c r="H10" s="47">
        <f t="shared" ref="H10:H11" si="9">IF(SUM(F10:G10)=0,"-",SUM(F10:G10))</f>
        <v>2708</v>
      </c>
      <c r="I10" s="45">
        <v>111</v>
      </c>
      <c r="J10" s="46">
        <v>107</v>
      </c>
      <c r="K10" s="47">
        <f t="shared" ref="K10:K11" si="10">IF(SUM(I10:J10)=0,"-",SUM(I10:J10))</f>
        <v>218</v>
      </c>
      <c r="L10" s="45">
        <v>1606</v>
      </c>
      <c r="M10" s="46">
        <v>1404</v>
      </c>
      <c r="N10" s="47">
        <f t="shared" ref="N10:N11" si="11">IF(SUM(L10:M10)=0,"-",SUM(L10:M10))</f>
        <v>3010</v>
      </c>
      <c r="O10" s="48" t="s">
        <v>20</v>
      </c>
      <c r="P10" s="49">
        <f t="shared" si="0"/>
        <v>89.48</v>
      </c>
      <c r="Q10" s="50">
        <f t="shared" si="1"/>
        <v>92.05</v>
      </c>
      <c r="R10" s="6"/>
      <c r="S10" s="7"/>
      <c r="T10" s="6"/>
      <c r="U10" s="8"/>
      <c r="V10" s="6"/>
      <c r="W10" s="8"/>
      <c r="X10" s="6"/>
      <c r="Y10" s="8"/>
      <c r="Z10" s="6"/>
      <c r="AA10" s="41"/>
    </row>
    <row r="11" spans="1:27" s="42" customFormat="1" ht="20.100000000000001" customHeight="1" thickBot="1" x14ac:dyDescent="0.3">
      <c r="A11" s="51">
        <v>5272</v>
      </c>
      <c r="B11" s="52" t="s">
        <v>24</v>
      </c>
      <c r="C11" s="53">
        <v>1680</v>
      </c>
      <c r="D11" s="54">
        <v>1599</v>
      </c>
      <c r="E11" s="54">
        <f t="shared" si="2"/>
        <v>3279</v>
      </c>
      <c r="F11" s="53">
        <v>1505</v>
      </c>
      <c r="G11" s="54">
        <v>1381</v>
      </c>
      <c r="H11" s="55">
        <f t="shared" si="9"/>
        <v>2886</v>
      </c>
      <c r="I11" s="53">
        <v>105</v>
      </c>
      <c r="J11" s="54">
        <v>105</v>
      </c>
      <c r="K11" s="55">
        <f t="shared" si="10"/>
        <v>210</v>
      </c>
      <c r="L11" s="53">
        <v>1631</v>
      </c>
      <c r="M11" s="54">
        <v>1525</v>
      </c>
      <c r="N11" s="55">
        <f t="shared" si="11"/>
        <v>3156</v>
      </c>
      <c r="O11" s="56" t="s">
        <v>20</v>
      </c>
      <c r="P11" s="57">
        <f t="shared" ref="P11" si="12">IF(OR(SUM(E11)=0,SUM(H11,K11)=0),0,ROUND(SUM(H11,K11)/E11*100,2))</f>
        <v>94.42</v>
      </c>
      <c r="Q11" s="58">
        <f t="shared" ref="Q11" si="13">IF(OR(SUM(E11)=0,SUM(N11)=0),0,ROUND(SUM(N11)/E11*100,2))</f>
        <v>96.25</v>
      </c>
      <c r="R11" s="6"/>
      <c r="S11" s="7"/>
      <c r="T11" s="6"/>
      <c r="U11" s="8"/>
      <c r="V11" s="6"/>
      <c r="W11" s="8"/>
      <c r="X11" s="6"/>
      <c r="Y11" s="8"/>
      <c r="Z11" s="6"/>
      <c r="AA11" s="41"/>
    </row>
    <row r="12" spans="1:27" ht="13.5" thickTop="1" x14ac:dyDescent="0.25">
      <c r="A12" s="18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2025-03-09T08:36:54Z</dcterms:modified>
</cp:coreProperties>
</file>