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filterPrivacy="1" defaultThemeVersion="124226"/>
  <xr:revisionPtr revIDLastSave="0" documentId="13_ncr:1_{1DBED3A2-D333-4D18-B706-DB2B647B9AED}" xr6:coauthVersionLast="47" xr6:coauthVersionMax="47" xr10:uidLastSave="{00000000-0000-0000-0000-000000000000}"/>
  <bookViews>
    <workbookView xWindow="8190" yWindow="1755" windowWidth="12375" windowHeight="7875" xr2:uid="{00000000-000D-0000-FFFF-FFFF00000000}"/>
  </bookViews>
  <sheets>
    <sheet name="Sheet1" sheetId="1" r:id="rId1"/>
  </sheets>
  <definedNames>
    <definedName name="_xlnm.Print_Area" localSheetId="0">Sheet1!$A$1:$H$13</definedName>
  </definedNames>
  <calcPr calcId="181029"/>
</workbook>
</file>

<file path=xl/calcChain.xml><?xml version="1.0" encoding="utf-8"?>
<calcChain xmlns="http://schemas.openxmlformats.org/spreadsheetml/2006/main">
  <c r="G7" i="1" l="1"/>
  <c r="G5" i="1"/>
  <c r="G10" i="1"/>
  <c r="I21" i="1" l="1"/>
  <c r="I22" i="1" s="1"/>
  <c r="F23" i="1"/>
  <c r="F24" i="1" s="1"/>
  <c r="F22" i="1"/>
  <c r="H29" i="1" s="1"/>
  <c r="D30" i="1"/>
  <c r="D29" i="1"/>
  <c r="D31" i="1"/>
  <c r="D32" i="1"/>
  <c r="D28" i="1"/>
  <c r="D23" i="1"/>
  <c r="D24" i="1"/>
  <c r="D25" i="1"/>
  <c r="D26" i="1"/>
  <c r="D22" i="1"/>
  <c r="H7" i="1" l="1"/>
  <c r="H5" i="1"/>
  <c r="D10" i="1"/>
  <c r="D33" i="1" l="1"/>
  <c r="L12" i="1"/>
  <c r="H10" i="1"/>
  <c r="C10" i="1" l="1"/>
</calcChain>
</file>

<file path=xl/sharedStrings.xml><?xml version="1.0" encoding="utf-8"?>
<sst xmlns="http://schemas.openxmlformats.org/spreadsheetml/2006/main" count="22" uniqueCount="21">
  <si>
    <t>NO</t>
  </si>
  <si>
    <t>KOTA BIMA</t>
  </si>
  <si>
    <t xml:space="preserve">KECAMATAN </t>
  </si>
  <si>
    <t>RasanaE Barat</t>
  </si>
  <si>
    <t>RasanaE Timur</t>
  </si>
  <si>
    <t>Asakota</t>
  </si>
  <si>
    <t>Raba</t>
  </si>
  <si>
    <t>Mpunda</t>
  </si>
  <si>
    <t>JUMLAH</t>
  </si>
  <si>
    <t>PERIKANAN TANGKAP LAUT</t>
  </si>
  <si>
    <t>Jumlah Hasil Tangkapan Ikan
(Ton)</t>
  </si>
  <si>
    <t>Jumlah Hasil Tangkapan Lainnya
(Ton)</t>
  </si>
  <si>
    <t>Hasil Perikanan Tangkap Laut
(Ton)</t>
  </si>
  <si>
    <t>Sumber Data : Dinas Kelautan dan Perikanan Kota Bima</t>
  </si>
  <si>
    <t>Nilai Hasil Tangkapan Ikan
(Miliar rupiah)</t>
  </si>
  <si>
    <t>Nilai Hasil Tangkapan Lainnya
(Miliar rupiah)</t>
  </si>
  <si>
    <t>Nilai Perikanan Tangkap Laut
(Miliar rupiah)</t>
  </si>
  <si>
    <t>-</t>
  </si>
  <si>
    <t>Tahun 2022</t>
  </si>
  <si>
    <t>Tahun 2021</t>
  </si>
  <si>
    <t>Jumlah Hasil Tangkapan dan Nilai Produksi Perikanan Tangkap Laut di Kota Bima di rinci per Kecamatan Tahun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</si>
</sst>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??_);_(@_)"/>
    <numFmt numFmtId="165" formatCode="_(&quot;Rp. &quot;* #,##0.00_);_(&quot;Rp. &quot;* \(#,##0.00\);_(&quot;Rp. &quot;* &quot;-&quot;??_);_(@_)"/>
    <numFmt numFmtId="166" formatCode="[$-F800]dddd\,\ mmmm\ dd\,\ yyyy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1"/>
      <scheme val="minor"/>
    </font>
    <font>
      <sz val="11"/>
      <color indexed="8"/>
      <name val="Calibri"/>
      <family val="2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auto="1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/>
      <bottom/>
      <diagonal/>
    </border>
  </borders>
  <cellStyleXfs count="11">
    <xf numFmtId="0" fontId="0" fillId="0" borderId="0"/>
    <xf numFmtId="0" fontId="4" fillId="0" borderId="0"/>
    <xf numFmtId="166" fontId="3" fillId="0" borderId="0"/>
    <xf numFmtId="0" fontId="5" fillId="0" borderId="0"/>
    <xf numFmtId="164" fontId="4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  <xf numFmtId="0" fontId="6" fillId="0" borderId="0" applyFill="0" applyProtection="0"/>
    <xf numFmtId="165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50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8" fillId="0" borderId="0" xfId="0" applyFont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3" xfId="0" applyFont="1" applyFill="1" applyBorder="1" applyAlignment="1">
      <alignment horizontal="left" vertical="center" indent="1"/>
    </xf>
    <xf numFmtId="0" fontId="2" fillId="0" borderId="0" xfId="0" applyFont="1" applyAlignment="1">
      <alignment horizontal="left" vertical="center" indent="1"/>
    </xf>
    <xf numFmtId="0" fontId="2" fillId="0" borderId="0" xfId="0" applyFont="1" applyAlignment="1">
      <alignment vertical="center"/>
    </xf>
    <xf numFmtId="0" fontId="9" fillId="0" borderId="0" xfId="0" applyFont="1" applyAlignment="1">
      <alignment horizontal="right" vertical="center"/>
    </xf>
    <xf numFmtId="0" fontId="7" fillId="2" borderId="5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4" fontId="8" fillId="0" borderId="6" xfId="0" applyNumberFormat="1" applyFont="1" applyBorder="1" applyAlignment="1" applyProtection="1">
      <alignment horizontal="center" vertical="center"/>
      <protection locked="0"/>
    </xf>
    <xf numFmtId="4" fontId="8" fillId="0" borderId="6" xfId="8" applyNumberFormat="1" applyFont="1" applyBorder="1" applyAlignment="1" applyProtection="1">
      <alignment horizontal="center" vertical="center"/>
      <protection locked="0"/>
    </xf>
    <xf numFmtId="4" fontId="10" fillId="2" borderId="4" xfId="0" applyNumberFormat="1" applyFont="1" applyFill="1" applyBorder="1" applyAlignment="1" applyProtection="1">
      <alignment horizontal="center" vertical="center"/>
      <protection hidden="1"/>
    </xf>
    <xf numFmtId="4" fontId="10" fillId="2" borderId="4" xfId="8" applyNumberFormat="1" applyFont="1" applyFill="1" applyBorder="1" applyAlignment="1" applyProtection="1">
      <alignment horizontal="center" vertical="center"/>
      <protection hidden="1"/>
    </xf>
    <xf numFmtId="4" fontId="10" fillId="2" borderId="0" xfId="0" applyNumberFormat="1" applyFont="1" applyFill="1" applyAlignment="1" applyProtection="1">
      <alignment horizontal="center" vertical="center"/>
      <protection hidden="1"/>
    </xf>
    <xf numFmtId="4" fontId="10" fillId="2" borderId="0" xfId="8" applyNumberFormat="1" applyFont="1" applyFill="1" applyBorder="1" applyAlignment="1" applyProtection="1">
      <alignment horizontal="center" vertical="center"/>
      <protection hidden="1"/>
    </xf>
    <xf numFmtId="41" fontId="0" fillId="0" borderId="0" xfId="9" applyFont="1" applyAlignment="1">
      <alignment vertical="center"/>
    </xf>
    <xf numFmtId="4" fontId="8" fillId="0" borderId="0" xfId="0" applyNumberFormat="1" applyFont="1" applyAlignment="1" applyProtection="1">
      <alignment horizontal="center" vertical="center"/>
      <protection locked="0"/>
    </xf>
    <xf numFmtId="4" fontId="8" fillId="0" borderId="13" xfId="0" applyNumberFormat="1" applyFont="1" applyBorder="1" applyAlignment="1" applyProtection="1">
      <alignment horizontal="center" vertical="center"/>
      <protection locked="0"/>
    </xf>
    <xf numFmtId="4" fontId="8" fillId="0" borderId="9" xfId="0" applyNumberFormat="1" applyFont="1" applyBorder="1" applyAlignment="1" applyProtection="1">
      <alignment horizontal="center" vertical="center"/>
      <protection locked="0"/>
    </xf>
    <xf numFmtId="4" fontId="8" fillId="0" borderId="13" xfId="8" applyNumberFormat="1" applyFont="1" applyBorder="1" applyAlignment="1" applyProtection="1">
      <alignment horizontal="center" vertical="center"/>
    </xf>
    <xf numFmtId="4" fontId="8" fillId="0" borderId="9" xfId="8" applyNumberFormat="1" applyFont="1" applyBorder="1" applyAlignment="1" applyProtection="1">
      <alignment horizontal="center" vertical="center"/>
    </xf>
    <xf numFmtId="4" fontId="8" fillId="0" borderId="14" xfId="0" applyNumberFormat="1" applyFont="1" applyBorder="1" applyAlignment="1" applyProtection="1">
      <alignment horizontal="center" vertical="center"/>
      <protection locked="0"/>
    </xf>
    <xf numFmtId="3" fontId="8" fillId="0" borderId="0" xfId="0" applyNumberFormat="1" applyFont="1" applyAlignment="1" applyProtection="1">
      <alignment horizontal="center" vertical="center"/>
      <protection locked="0"/>
    </xf>
    <xf numFmtId="0" fontId="0" fillId="0" borderId="6" xfId="0" applyBorder="1" applyAlignment="1">
      <alignment vertical="center"/>
    </xf>
    <xf numFmtId="4" fontId="10" fillId="2" borderId="13" xfId="8" applyNumberFormat="1" applyFont="1" applyFill="1" applyBorder="1" applyAlignment="1" applyProtection="1">
      <alignment horizontal="center" vertical="center"/>
      <protection hidden="1"/>
    </xf>
    <xf numFmtId="2" fontId="0" fillId="0" borderId="0" xfId="0" applyNumberFormat="1" applyAlignment="1">
      <alignment vertical="center"/>
    </xf>
    <xf numFmtId="164" fontId="0" fillId="0" borderId="0" xfId="10" applyFont="1" applyAlignment="1">
      <alignment vertical="center"/>
    </xf>
    <xf numFmtId="164" fontId="8" fillId="0" borderId="0" xfId="10" applyFont="1" applyAlignment="1">
      <alignment vertical="center"/>
    </xf>
    <xf numFmtId="164" fontId="0" fillId="0" borderId="0" xfId="0" applyNumberFormat="1" applyAlignment="1">
      <alignment vertical="center"/>
    </xf>
    <xf numFmtId="4" fontId="0" fillId="0" borderId="0" xfId="0" applyNumberFormat="1" applyAlignment="1">
      <alignment vertical="center"/>
    </xf>
    <xf numFmtId="164" fontId="11" fillId="0" borderId="0" xfId="0" applyNumberFormat="1" applyFont="1" applyAlignment="1">
      <alignment horizontal="center" vertical="center"/>
    </xf>
    <xf numFmtId="164" fontId="0" fillId="0" borderId="0" xfId="10" applyFont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4" fontId="10" fillId="2" borderId="0" xfId="0" applyNumberFormat="1" applyFont="1" applyFill="1" applyBorder="1" applyAlignment="1" applyProtection="1">
      <alignment horizontal="center" vertical="center"/>
      <protection hidden="1"/>
    </xf>
    <xf numFmtId="4" fontId="10" fillId="2" borderId="0" xfId="0" quotePrefix="1" applyNumberFormat="1" applyFont="1" applyFill="1" applyBorder="1" applyAlignment="1" applyProtection="1">
      <alignment horizontal="center" vertical="center"/>
      <protection hidden="1"/>
    </xf>
    <xf numFmtId="0" fontId="2" fillId="2" borderId="0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4" fontId="10" fillId="2" borderId="11" xfId="8" quotePrefix="1" applyNumberFormat="1" applyFont="1" applyFill="1" applyBorder="1" applyAlignment="1" applyProtection="1">
      <alignment horizontal="center" vertical="center"/>
      <protection hidden="1"/>
    </xf>
  </cellXfs>
  <cellStyles count="11">
    <cellStyle name="Comma" xfId="10" builtinId="3"/>
    <cellStyle name="Comma [0]" xfId="9" builtinId="6"/>
    <cellStyle name="Comma 2" xfId="4" xr:uid="{00000000-0005-0000-0000-000002000000}"/>
    <cellStyle name="Comma 3" xfId="6" xr:uid="{00000000-0005-0000-0000-000003000000}"/>
    <cellStyle name="Currency" xfId="8" builtinId="4"/>
    <cellStyle name="Normal" xfId="0" builtinId="0"/>
    <cellStyle name="Normal 10 2 2" xfId="2" xr:uid="{00000000-0005-0000-0000-000006000000}"/>
    <cellStyle name="Normal 14" xfId="3" xr:uid="{00000000-0005-0000-0000-000007000000}"/>
    <cellStyle name="Normal 2" xfId="5" xr:uid="{00000000-0005-0000-0000-000008000000}"/>
    <cellStyle name="Normal 2 2 2" xfId="1" xr:uid="{00000000-0005-0000-0000-000009000000}"/>
    <cellStyle name="Normal 3" xfId="7" xr:uid="{00000000-0005-0000-0000-00000A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3"/>
  <sheetViews>
    <sheetView tabSelected="1" view="pageBreakPreview" topLeftCell="A5" zoomScaleNormal="100" zoomScaleSheetLayoutView="100" workbookViewId="0">
      <selection activeCell="F8" sqref="F8"/>
    </sheetView>
  </sheetViews>
  <sheetFormatPr defaultRowHeight="15" x14ac:dyDescent="0.25"/>
  <cols>
    <col min="1" max="1" width="6.28515625" style="2" customWidth="1"/>
    <col min="2" max="2" width="16.85546875" style="2" customWidth="1"/>
    <col min="3" max="4" width="14" style="2" customWidth="1"/>
    <col min="5" max="6" width="15.42578125" style="2" customWidth="1"/>
    <col min="7" max="8" width="13.28515625" style="2" customWidth="1"/>
    <col min="9" max="9" width="15.42578125" style="2" bestFit="1" customWidth="1"/>
    <col min="10" max="11" width="9.140625" style="2"/>
    <col min="12" max="12" width="14.28515625" style="2" bestFit="1" customWidth="1"/>
    <col min="13" max="16384" width="9.140625" style="2"/>
  </cols>
  <sheetData>
    <row r="1" spans="1:12" x14ac:dyDescent="0.25">
      <c r="A1" s="7" t="s">
        <v>20</v>
      </c>
    </row>
    <row r="2" spans="1:12" x14ac:dyDescent="0.25">
      <c r="H2" s="8"/>
    </row>
    <row r="3" spans="1:12" ht="20.25" customHeight="1" x14ac:dyDescent="0.25">
      <c r="A3" s="36" t="s">
        <v>0</v>
      </c>
      <c r="B3" s="36" t="s">
        <v>2</v>
      </c>
      <c r="C3" s="38" t="s">
        <v>9</v>
      </c>
      <c r="D3" s="39"/>
      <c r="E3" s="39"/>
      <c r="F3" s="40"/>
      <c r="G3" s="41" t="s">
        <v>8</v>
      </c>
      <c r="H3" s="42"/>
    </row>
    <row r="4" spans="1:12" ht="39.75" customHeight="1" x14ac:dyDescent="0.25">
      <c r="A4" s="37"/>
      <c r="B4" s="37"/>
      <c r="C4" s="9" t="s">
        <v>10</v>
      </c>
      <c r="D4" s="11" t="s">
        <v>14</v>
      </c>
      <c r="E4" s="10" t="s">
        <v>11</v>
      </c>
      <c r="F4" s="11" t="s">
        <v>15</v>
      </c>
      <c r="G4" s="12" t="s">
        <v>12</v>
      </c>
      <c r="H4" s="9" t="s">
        <v>16</v>
      </c>
    </row>
    <row r="5" spans="1:12" ht="22.5" customHeight="1" x14ac:dyDescent="0.25">
      <c r="A5" s="1">
        <v>1</v>
      </c>
      <c r="B5" s="6" t="s">
        <v>3</v>
      </c>
      <c r="C5" s="13">
        <v>1084.0999999999999</v>
      </c>
      <c r="D5" s="14">
        <v>22475300</v>
      </c>
      <c r="E5" s="13"/>
      <c r="F5" s="21"/>
      <c r="G5" s="13">
        <f>C5</f>
        <v>1084.0999999999999</v>
      </c>
      <c r="H5" s="23">
        <f>IF(SUM(D5,F5)=0,"-",SUM(D5,F5))</f>
        <v>22475300</v>
      </c>
      <c r="I5" s="27"/>
      <c r="J5" s="26"/>
      <c r="L5" s="19"/>
    </row>
    <row r="6" spans="1:12" ht="22.5" customHeight="1" x14ac:dyDescent="0.25">
      <c r="A6" s="1">
        <v>2</v>
      </c>
      <c r="B6" s="6" t="s">
        <v>4</v>
      </c>
      <c r="C6" s="13"/>
      <c r="D6" s="13"/>
      <c r="E6" s="13"/>
      <c r="F6" s="22"/>
      <c r="G6" s="13"/>
      <c r="H6" s="22">
        <v>0</v>
      </c>
      <c r="I6" s="27"/>
      <c r="J6" s="20"/>
      <c r="L6" s="19"/>
    </row>
    <row r="7" spans="1:12" ht="22.5" customHeight="1" x14ac:dyDescent="0.25">
      <c r="A7" s="1">
        <v>3</v>
      </c>
      <c r="B7" s="6" t="s">
        <v>5</v>
      </c>
      <c r="C7" s="13">
        <v>1326</v>
      </c>
      <c r="D7" s="14">
        <v>27581000</v>
      </c>
      <c r="E7" s="13"/>
      <c r="F7" s="22"/>
      <c r="G7" s="13">
        <f>C7</f>
        <v>1326</v>
      </c>
      <c r="H7" s="24">
        <f t="shared" ref="H7" si="0">IF(SUM(D7,F7)=0,"-",SUM(D7,F7))</f>
        <v>27581000</v>
      </c>
      <c r="I7" s="27"/>
      <c r="J7" s="20"/>
      <c r="L7" s="19"/>
    </row>
    <row r="8" spans="1:12" ht="22.5" customHeight="1" x14ac:dyDescent="0.25">
      <c r="A8" s="1">
        <v>4</v>
      </c>
      <c r="B8" s="6" t="s">
        <v>6</v>
      </c>
      <c r="C8" s="13"/>
      <c r="D8" s="13"/>
      <c r="E8" s="13"/>
      <c r="F8" s="22"/>
      <c r="G8" s="13"/>
      <c r="H8" s="22">
        <v>0</v>
      </c>
    </row>
    <row r="9" spans="1:12" ht="22.5" customHeight="1" x14ac:dyDescent="0.25">
      <c r="A9" s="1">
        <v>5</v>
      </c>
      <c r="B9" s="6" t="s">
        <v>7</v>
      </c>
      <c r="C9" s="13"/>
      <c r="D9" s="13"/>
      <c r="E9" s="13"/>
      <c r="F9" s="22"/>
      <c r="G9" s="13"/>
      <c r="H9" s="25">
        <v>0</v>
      </c>
    </row>
    <row r="10" spans="1:12" ht="24" customHeight="1" thickBot="1" x14ac:dyDescent="0.3">
      <c r="A10" s="4"/>
      <c r="B10" s="5" t="s">
        <v>1</v>
      </c>
      <c r="C10" s="15">
        <f>IF(SUM(C5:C9)=0,"-",SUM(C5:C9))</f>
        <v>2410.1</v>
      </c>
      <c r="D10" s="16">
        <f t="shared" ref="D10:H10" si="1">IF(SUM(D5:D9)=0,"-",SUM(D5:D9))</f>
        <v>50056300</v>
      </c>
      <c r="E10" s="15">
        <v>0</v>
      </c>
      <c r="F10" s="28">
        <v>0</v>
      </c>
      <c r="G10" s="15">
        <f>IF(SUM(G5:G9)=0,"-",SUM(G5:G9))</f>
        <v>2410.1</v>
      </c>
      <c r="H10" s="16">
        <f t="shared" si="1"/>
        <v>50056300</v>
      </c>
    </row>
    <row r="11" spans="1:12" ht="24" customHeight="1" thickTop="1" x14ac:dyDescent="0.25">
      <c r="A11" s="43" t="s">
        <v>18</v>
      </c>
      <c r="B11" s="44"/>
      <c r="C11" s="45">
        <v>2378.1</v>
      </c>
      <c r="D11" s="18">
        <v>45053200</v>
      </c>
      <c r="E11" s="46" t="s">
        <v>17</v>
      </c>
      <c r="F11" s="49" t="s">
        <v>17</v>
      </c>
      <c r="G11" s="45">
        <v>2378.1</v>
      </c>
      <c r="H11" s="18">
        <v>45053200</v>
      </c>
    </row>
    <row r="12" spans="1:12" ht="24" customHeight="1" x14ac:dyDescent="0.25">
      <c r="A12" s="47" t="s">
        <v>19</v>
      </c>
      <c r="B12" s="48"/>
      <c r="C12" s="17">
        <v>2262.6</v>
      </c>
      <c r="D12" s="18">
        <v>38077600</v>
      </c>
      <c r="E12" s="17">
        <v>0</v>
      </c>
      <c r="F12" s="18">
        <v>0</v>
      </c>
      <c r="G12" s="17">
        <v>2262.6</v>
      </c>
      <c r="H12" s="18">
        <v>38077600</v>
      </c>
      <c r="L12" s="2">
        <f>D5/D10</f>
        <v>0.4490004255208635</v>
      </c>
    </row>
    <row r="13" spans="1:12" x14ac:dyDescent="0.25">
      <c r="A13" s="3" t="s">
        <v>13</v>
      </c>
    </row>
    <row r="20" spans="4:9" x14ac:dyDescent="0.25">
      <c r="I20" s="2">
        <v>40000</v>
      </c>
    </row>
    <row r="21" spans="4:9" x14ac:dyDescent="0.25">
      <c r="D21" s="31">
        <v>1000000000</v>
      </c>
      <c r="F21" s="30">
        <v>40000000</v>
      </c>
      <c r="I21" s="33">
        <f>C5*I20</f>
        <v>43364000</v>
      </c>
    </row>
    <row r="22" spans="4:9" x14ac:dyDescent="0.25">
      <c r="D22" s="29">
        <f>D5/$D$21</f>
        <v>2.24753E-2</v>
      </c>
      <c r="F22" s="34">
        <f>C5*F21</f>
        <v>43364000000</v>
      </c>
      <c r="G22" s="34"/>
      <c r="H22" s="34"/>
      <c r="I22" s="32">
        <f>I21/D21</f>
        <v>4.3364E-2</v>
      </c>
    </row>
    <row r="23" spans="4:9" x14ac:dyDescent="0.25">
      <c r="D23" s="29">
        <f t="shared" ref="D23:D26" si="2">D6/$D$21</f>
        <v>0</v>
      </c>
      <c r="F23" s="30">
        <f>1000*C5</f>
        <v>1084100</v>
      </c>
    </row>
    <row r="24" spans="4:9" x14ac:dyDescent="0.25">
      <c r="D24" s="29">
        <f t="shared" si="2"/>
        <v>2.7581000000000001E-2</v>
      </c>
      <c r="F24" s="35">
        <f>F23*40000/D21</f>
        <v>43.363999999999997</v>
      </c>
      <c r="G24" s="35"/>
      <c r="H24" s="35"/>
    </row>
    <row r="25" spans="4:9" x14ac:dyDescent="0.25">
      <c r="D25" s="29">
        <f t="shared" si="2"/>
        <v>0</v>
      </c>
    </row>
    <row r="26" spans="4:9" x14ac:dyDescent="0.25">
      <c r="D26" s="29">
        <f t="shared" si="2"/>
        <v>0</v>
      </c>
    </row>
    <row r="27" spans="4:9" x14ac:dyDescent="0.25">
      <c r="D27" s="29"/>
    </row>
    <row r="28" spans="4:9" x14ac:dyDescent="0.25">
      <c r="D28" s="30">
        <f>D5/365</f>
        <v>61576.164383561641</v>
      </c>
    </row>
    <row r="29" spans="4:9" x14ac:dyDescent="0.25">
      <c r="D29" s="30">
        <f t="shared" ref="D29:D33" si="3">D6/365</f>
        <v>0</v>
      </c>
      <c r="H29" s="2">
        <f>F22/D21</f>
        <v>43.363999999999997</v>
      </c>
    </row>
    <row r="30" spans="4:9" x14ac:dyDescent="0.25">
      <c r="D30" s="30">
        <f>D7/365</f>
        <v>75564.38356164383</v>
      </c>
    </row>
    <row r="31" spans="4:9" x14ac:dyDescent="0.25">
      <c r="D31" s="30">
        <f t="shared" si="3"/>
        <v>0</v>
      </c>
    </row>
    <row r="32" spans="4:9" x14ac:dyDescent="0.25">
      <c r="D32" s="30">
        <f t="shared" si="3"/>
        <v>0</v>
      </c>
    </row>
    <row r="33" spans="4:4" x14ac:dyDescent="0.25">
      <c r="D33" s="30">
        <f t="shared" si="3"/>
        <v>137140.54794520547</v>
      </c>
    </row>
  </sheetData>
  <mergeCells count="8">
    <mergeCell ref="F22:H22"/>
    <mergeCell ref="F24:H24"/>
    <mergeCell ref="A3:A4"/>
    <mergeCell ref="B3:B4"/>
    <mergeCell ref="C3:F3"/>
    <mergeCell ref="G3:H3"/>
    <mergeCell ref="A12:B12"/>
    <mergeCell ref="A11:B11"/>
  </mergeCells>
  <printOptions horizontalCentered="1"/>
  <pageMargins left="0.19685039370078741" right="0.19685039370078741" top="0.39370078740157483" bottom="0.19685039370078741" header="0.31496062992125984" footer="0.31496062992125984"/>
  <pageSetup paperSize="256" scale="93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2024-03-27T07:24:12Z</dcterms:modified>
</cp:coreProperties>
</file>