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90" yWindow="0" windowWidth="16230" windowHeight="12330"/>
  </bookViews>
  <sheets>
    <sheet name="% CV" sheetId="1" r:id="rId1"/>
    <sheet name="% CV (2)" sheetId="2" r:id="rId2"/>
  </sheets>
  <definedNames>
    <definedName name="_xlnm.Print_Area" localSheetId="0">'% CV'!$A$1:$S$30</definedName>
    <definedName name="_xlnm.Print_Area" localSheetId="1">'% CV (2)'!$B$1:$T$23</definedName>
  </definedNames>
  <calcPr calcId="144525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Q20" i="1"/>
  <c r="Q21" i="1"/>
  <c r="Q22" i="1"/>
  <c r="Q23" i="1"/>
  <c r="Q24" i="1"/>
  <c r="Q25" i="1"/>
  <c r="Q26" i="1"/>
  <c r="Q27" i="1"/>
  <c r="Q28" i="1"/>
  <c r="P20" i="1"/>
  <c r="P21" i="1"/>
  <c r="P22" i="1"/>
  <c r="P23" i="1"/>
  <c r="P24" i="1"/>
  <c r="P25" i="1"/>
  <c r="P26" i="1"/>
  <c r="P27" i="1"/>
  <c r="P28" i="1"/>
  <c r="O20" i="1"/>
  <c r="O21" i="1"/>
  <c r="O22" i="1"/>
  <c r="O23" i="1"/>
  <c r="O24" i="1"/>
  <c r="O25" i="1"/>
  <c r="O26" i="1"/>
  <c r="O27" i="1"/>
  <c r="O28" i="1"/>
  <c r="S21" i="2" l="1"/>
  <c r="R21" i="2"/>
  <c r="Q21" i="2"/>
  <c r="P21" i="2"/>
  <c r="S20" i="2"/>
  <c r="R20" i="2"/>
  <c r="Q20" i="2"/>
  <c r="P20" i="2"/>
  <c r="T20" i="2" s="1"/>
  <c r="S19" i="2"/>
  <c r="R19" i="2"/>
  <c r="Q19" i="2"/>
  <c r="P19" i="2"/>
  <c r="S18" i="2"/>
  <c r="R18" i="2"/>
  <c r="Q18" i="2"/>
  <c r="P18" i="2"/>
  <c r="T18" i="2" s="1"/>
  <c r="T17" i="2"/>
  <c r="S17" i="2"/>
  <c r="R17" i="2"/>
  <c r="Q17" i="2"/>
  <c r="P17" i="2"/>
  <c r="S16" i="2"/>
  <c r="R16" i="2"/>
  <c r="Q16" i="2"/>
  <c r="P16" i="2"/>
  <c r="T16" i="2" s="1"/>
  <c r="T15" i="2"/>
  <c r="S15" i="2"/>
  <c r="R15" i="2"/>
  <c r="Q15" i="2"/>
  <c r="P15" i="2"/>
  <c r="S14" i="2"/>
  <c r="R14" i="2"/>
  <c r="Q14" i="2"/>
  <c r="P14" i="2"/>
  <c r="S13" i="2"/>
  <c r="R13" i="2"/>
  <c r="Q13" i="2"/>
  <c r="P13" i="2"/>
  <c r="S12" i="2"/>
  <c r="R12" i="2"/>
  <c r="Q12" i="2"/>
  <c r="P12" i="2"/>
  <c r="T12" i="2" s="1"/>
  <c r="S11" i="2"/>
  <c r="R11" i="2"/>
  <c r="Q11" i="2"/>
  <c r="P11" i="2"/>
  <c r="S10" i="2"/>
  <c r="R10" i="2"/>
  <c r="Q10" i="2"/>
  <c r="P10" i="2"/>
  <c r="T10" i="2" s="1"/>
  <c r="S9" i="2"/>
  <c r="R9" i="2"/>
  <c r="Q9" i="2"/>
  <c r="P9" i="2"/>
  <c r="T9" i="2" s="1"/>
  <c r="S8" i="2"/>
  <c r="R8" i="2"/>
  <c r="Q8" i="2"/>
  <c r="P8" i="2"/>
  <c r="T8" i="2" s="1"/>
  <c r="S7" i="2"/>
  <c r="R7" i="2"/>
  <c r="Q7" i="2"/>
  <c r="P7" i="2"/>
  <c r="T7" i="2" s="1"/>
  <c r="S6" i="2"/>
  <c r="R6" i="2"/>
  <c r="Q6" i="2"/>
  <c r="P6" i="2"/>
  <c r="T14" i="2" l="1"/>
  <c r="T11" i="2"/>
  <c r="T13" i="2"/>
  <c r="T19" i="2"/>
  <c r="T21" i="2"/>
  <c r="T6" i="2"/>
  <c r="R28" i="1" l="1"/>
  <c r="S28" i="1" s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S10" i="1" s="1"/>
  <c r="Q9" i="1"/>
  <c r="P9" i="1"/>
  <c r="O9" i="1"/>
  <c r="Q8" i="1"/>
  <c r="P8" i="1"/>
  <c r="O8" i="1"/>
  <c r="S8" i="1" s="1"/>
  <c r="Q7" i="1"/>
  <c r="P7" i="1"/>
  <c r="O7" i="1"/>
  <c r="Q6" i="1"/>
  <c r="P6" i="1"/>
  <c r="O6" i="1"/>
  <c r="S15" i="1" l="1"/>
  <c r="S12" i="1"/>
  <c r="S14" i="1"/>
  <c r="S18" i="1"/>
  <c r="S19" i="1"/>
  <c r="S16" i="1"/>
  <c r="S9" i="1"/>
  <c r="S13" i="1"/>
  <c r="S17" i="1"/>
  <c r="S7" i="1"/>
  <c r="S11" i="1"/>
  <c r="S6" i="1"/>
</calcChain>
</file>

<file path=xl/sharedStrings.xml><?xml version="1.0" encoding="utf-8"?>
<sst xmlns="http://schemas.openxmlformats.org/spreadsheetml/2006/main" count="74" uniqueCount="52">
  <si>
    <t>STDEV</t>
  </si>
  <si>
    <t>CV %</t>
  </si>
  <si>
    <t>Beras</t>
  </si>
  <si>
    <t>Jagung Pipilan Kuning</t>
  </si>
  <si>
    <t>Kedelai Biji Kering</t>
  </si>
  <si>
    <t>Bawang Merah</t>
  </si>
  <si>
    <t>Bawang Putih (bonggol)</t>
  </si>
  <si>
    <t>Bawang putih (kating)</t>
  </si>
  <si>
    <t>Cabai Merah Keriting</t>
  </si>
  <si>
    <t>Cabe Rawit Merah</t>
  </si>
  <si>
    <t>Daging Ayam Ras</t>
  </si>
  <si>
    <t>Telur Ayam Ras</t>
  </si>
  <si>
    <t>Gula Pasir Lokal</t>
  </si>
  <si>
    <t>Minyak Goreng (curah)</t>
  </si>
  <si>
    <t>Tepung Terigu (curah)</t>
  </si>
  <si>
    <t>Daging Sapi Murni</t>
  </si>
  <si>
    <t>a. Premium</t>
  </si>
  <si>
    <t>b. Medium</t>
  </si>
  <si>
    <t>JAN</t>
  </si>
  <si>
    <t>PEB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</si>
  <si>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</si>
  <si>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</si>
  <si>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</si>
  <si>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</si>
  <si>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</si>
  <si>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</si>
  <si>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</si>
  <si>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</si>
  <si>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</si>
  <si>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</si>
  <si>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RERATA</t>
  </si>
  <si>
    <t>MAX</t>
  </si>
  <si>
    <t>MIN</t>
  </si>
  <si>
    <t>NO</t>
  </si>
  <si>
    <t>KOMODITAS</t>
  </si>
  <si>
    <t>Koefisien Variasi Harga Komoditas Pangan Tingkat Konsumen di Kota Bima Tahun 2023</t>
  </si>
  <si>
    <t>Sumber : Dinas Ketahanan Pangan Kota Bima, Tahun 2024</t>
  </si>
  <si>
    <t>c. Termurah</t>
  </si>
  <si>
    <t>HARGA KOMODITAS PANGAN TINGKAT KONSUMEN PERIODE JANUARI s/d DESEMBER 2023 (Rp/Kg)</t>
  </si>
  <si>
    <t xml:space="preserve">Ikan Bandeng </t>
  </si>
  <si>
    <t xml:space="preserve">Ikan Tongkol </t>
  </si>
  <si>
    <t xml:space="preserve">Ikan Kembung </t>
  </si>
  <si>
    <t>Koefisien Variasi Harga Komoditas Pangan Tingkat Konsumen di Kota Bima Tahun 2024</t>
  </si>
  <si>
    <t>Sumber : Dinas Ketahanan Pangan Kota Bima, Tahun 2025</t>
  </si>
  <si>
    <t>-</t>
  </si>
  <si>
    <t>Minyak Goreng (Kemasan)</t>
  </si>
  <si>
    <t>Ikan Kembung</t>
  </si>
  <si>
    <t>Ikan Tongkol</t>
  </si>
  <si>
    <t>Ikan Bandeng</t>
  </si>
  <si>
    <t>Garam</t>
  </si>
  <si>
    <t>Tepung Terigu (Kemasan)</t>
  </si>
  <si>
    <t>Beras SPHP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</si>
</sst>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5" fontId="7" fillId="0" borderId="0">
      <protection locked="0"/>
    </xf>
  </cellStyleXfs>
  <cellXfs count="2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vertical="center"/>
      <protection locked="0"/>
    </xf>
    <xf numFmtId="3" fontId="4" fillId="2" borderId="4" xfId="0" applyNumberFormat="1" applyFont="1" applyFill="1" applyBorder="1" applyAlignment="1" applyProtection="1">
      <alignment vertical="center"/>
      <protection locked="0"/>
    </xf>
    <xf numFmtId="4" fontId="4" fillId="2" borderId="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horizontal="center" vertical="center"/>
      <protection locked="0"/>
    </xf>
    <xf numFmtId="3" fontId="4" fillId="2" borderId="0" xfId="0" applyNumberFormat="1" applyFont="1" applyFill="1" applyBorder="1" applyAlignment="1" applyProtection="1">
      <alignment horizontal="center" vertical="center"/>
      <protection hidden="1"/>
    </xf>
    <xf numFmtId="4" fontId="4" fillId="2" borderId="0" xfId="0" applyNumberFormat="1" applyFont="1" applyFill="1" applyBorder="1" applyAlignment="1" applyProtection="1">
      <alignment horizontal="center" vertical="center"/>
      <protection hidden="1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3" fontId="4" fillId="2" borderId="5" xfId="0" applyNumberFormat="1" applyFont="1" applyFill="1" applyBorder="1" applyAlignment="1" applyProtection="1">
      <alignment horizontal="center" vertical="center"/>
      <protection hidden="1"/>
    </xf>
    <xf numFmtId="4" fontId="4" fillId="2" borderId="5" xfId="0" applyNumberFormat="1" applyFont="1" applyFill="1" applyBorder="1" applyAlignment="1" applyProtection="1">
      <alignment horizontal="center" vertical="center"/>
      <protection hidden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4" fontId="4" fillId="2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locked="0"/>
    </xf>
    <xf numFmtId="3" fontId="2" fillId="0" borderId="0" xfId="0" applyNumberFormat="1" applyFont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3">
    <cellStyle name="Comma [0] 2" xfId="2"/>
    <cellStyle name="Comm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showGridLines="0" tabSelected="1" view="pageBreakPreview" zoomScale="90" zoomScaleNormal="100" zoomScaleSheetLayoutView="90" workbookViewId="0">
      <selection activeCell="B35" sqref="B35"/>
    </sheetView>
  </sheetViews>
  <sheetFormatPr defaultColWidth="9.140625" defaultRowHeight="12.75" x14ac:dyDescent="0.25"/>
  <cols>
    <col min="1" max="1" width="5" style="1" customWidth="1"/>
    <col min="2" max="2" width="23.7109375" style="1" customWidth="1"/>
    <col min="3" max="17" width="7.42578125" style="1" customWidth="1"/>
    <col min="18" max="18" width="8.28515625" style="1" hidden="1" customWidth="1"/>
    <col min="19" max="19" width="8.28515625" style="1" customWidth="1"/>
    <col min="20" max="16384" width="9.140625" style="1"/>
  </cols>
  <sheetData>
    <row r="1" spans="1:19" ht="15" x14ac:dyDescent="0.2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3" spans="1:19" ht="18.75" customHeight="1" x14ac:dyDescent="0.25">
      <c r="A3" s="20" t="s">
        <v>33</v>
      </c>
      <c r="B3" s="20" t="s">
        <v>34</v>
      </c>
      <c r="C3" s="22" t="s">
        <v>38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0" t="s">
        <v>30</v>
      </c>
      <c r="P3" s="20" t="s">
        <v>31</v>
      </c>
      <c r="Q3" s="20" t="s">
        <v>32</v>
      </c>
      <c r="R3" s="20" t="s">
        <v>0</v>
      </c>
      <c r="S3" s="20" t="s">
        <v>1</v>
      </c>
    </row>
    <row r="4" spans="1:19" ht="18.75" customHeight="1" thickBot="1" x14ac:dyDescent="0.3">
      <c r="A4" s="21"/>
      <c r="B4" s="21"/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6" t="s">
        <v>29</v>
      </c>
      <c r="O4" s="21"/>
      <c r="P4" s="21"/>
      <c r="Q4" s="21"/>
      <c r="R4" s="21"/>
      <c r="S4" s="21"/>
    </row>
    <row r="5" spans="1:19" ht="16.5" customHeight="1" thickTop="1" x14ac:dyDescent="0.25">
      <c r="A5" s="3">
        <v>1</v>
      </c>
      <c r="B5" s="1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9"/>
      <c r="S5" s="9"/>
    </row>
    <row r="6" spans="1:19" ht="16.5" customHeight="1" x14ac:dyDescent="0.25">
      <c r="A6" s="3"/>
      <c r="B6" s="1" t="s">
        <v>16</v>
      </c>
      <c r="C6" s="19">
        <v>15000</v>
      </c>
      <c r="D6" s="19">
        <v>16379</v>
      </c>
      <c r="E6" s="19">
        <v>17000</v>
      </c>
      <c r="F6" s="19">
        <v>16000</v>
      </c>
      <c r="G6" s="19">
        <v>15000</v>
      </c>
      <c r="H6" s="19">
        <v>15000</v>
      </c>
      <c r="I6" s="19">
        <v>15000</v>
      </c>
      <c r="J6" s="19">
        <v>15000</v>
      </c>
      <c r="K6" s="19">
        <v>15000</v>
      </c>
      <c r="L6" s="19">
        <v>15000</v>
      </c>
      <c r="M6" s="19">
        <v>15000</v>
      </c>
      <c r="N6" s="19">
        <v>15000</v>
      </c>
      <c r="O6" s="11">
        <f>IF(AND(C6="",D6="",E6="",F6="",G6="",H6="",I6="",J6="",K6="",L6="",M6="",N6=""),"",IF(SUM(C6:N6)=0,0,AVERAGEIF(C6:N6,"&lt;&gt;0")))</f>
        <v>15364.916666666666</v>
      </c>
      <c r="P6" s="11">
        <f>IF(AND(C6="",D6="",E6="",F6="",G6="",H6="",I6="",J6="",K6="",L6="",M6="",N6=""),"",IF(SUM(C6:N6)=0,0,MAX(C6:N6)))</f>
        <v>17000</v>
      </c>
      <c r="Q6" s="11">
        <f>IF(AND(C6="",D6="",E6="",F6="",G6="",H6="",I6="",J6="",K6="",L6="",M6="",N6=""),"",IF(SUM(C6:N6)=0,0,MIN(C6:N6)))</f>
        <v>15000</v>
      </c>
      <c r="R6" s="12">
        <f>IF(AND(C6="",D6="",E6="",F6="",G6="",H6="",I6="",J6="",K6="",L6="",M6="",N6=""),"",IF(OR(COUNT(C6:N6)=1,SUM(C6:N6)=0),0,STDEV(C6:N6)))</f>
        <v>694.37158749127389</v>
      </c>
      <c r="S6" s="12">
        <f>IF(AND(O6="",R6=""),"",IF(SUM(O6,R6)=0,0,R6/O6*100))</f>
        <v>4.519201779972386</v>
      </c>
    </row>
    <row r="7" spans="1:19" ht="16.5" customHeight="1" x14ac:dyDescent="0.25">
      <c r="A7" s="3"/>
      <c r="B7" s="1" t="s">
        <v>17</v>
      </c>
      <c r="C7" s="19">
        <v>12634</v>
      </c>
      <c r="D7" s="19">
        <v>13266</v>
      </c>
      <c r="E7" s="19">
        <v>14655</v>
      </c>
      <c r="F7" s="19">
        <v>14621</v>
      </c>
      <c r="G7" s="19">
        <v>13000</v>
      </c>
      <c r="H7" s="19">
        <v>13000</v>
      </c>
      <c r="I7" s="19">
        <v>13000</v>
      </c>
      <c r="J7" s="19">
        <v>13000</v>
      </c>
      <c r="K7" s="19">
        <v>13000</v>
      </c>
      <c r="L7" s="19">
        <v>13000</v>
      </c>
      <c r="M7" s="19">
        <v>13000</v>
      </c>
      <c r="N7" s="19">
        <v>12733</v>
      </c>
      <c r="O7" s="11">
        <f t="shared" ref="O7:O28" si="0">IF(AND(C7="",D7="",E7="",F7="",G7="",H7="",I7="",J7="",K7="",L7="",M7="",N7=""),"",IF(SUM(C7:N7)=0,0,AVERAGEIF(C7:N7,"&lt;&gt;0")))</f>
        <v>13242.416666666666</v>
      </c>
      <c r="P7" s="11">
        <f t="shared" ref="P7:P28" si="1">IF(AND(C7="",D7="",E7="",F7="",G7="",H7="",I7="",J7="",K7="",L7="",M7="",N7=""),"",IF(SUM(C7:N7)=0,0,MAX(C7:N7)))</f>
        <v>14655</v>
      </c>
      <c r="Q7" s="11">
        <f t="shared" ref="Q7:Q28" si="2">IF(AND(C7="",D7="",E7="",F7="",G7="",H7="",I7="",J7="",K7="",L7="",M7="",N7=""),"",IF(SUM(C7:N7)=0,0,MIN(C7:N7)))</f>
        <v>12634</v>
      </c>
      <c r="R7" s="12">
        <f t="shared" ref="R7:R28" si="3">IF(AND(C7="",D7="",E7="",F7="",G7="",H7="",I7="",J7="",K7="",L7="",M7="",N7=""),"",IF(OR(COUNT(C7:N7)=1,SUM(C7:N7)=0),0,STDEV(C7:N7)))</f>
        <v>669.97129630961615</v>
      </c>
      <c r="S7" s="12">
        <f t="shared" ref="S7:S28" si="4">IF(AND(O7="",R7=""),"",IF(SUM(O7,R7)=0,0,R7/O7*100))</f>
        <v>5.0592827062755381</v>
      </c>
    </row>
    <row r="8" spans="1:19" ht="16.5" customHeight="1" x14ac:dyDescent="0.25">
      <c r="A8" s="3"/>
      <c r="B8" s="1" t="s">
        <v>37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 t="str">
        <f t="shared" si="0"/>
        <v/>
      </c>
      <c r="P8" s="11" t="str">
        <f t="shared" si="1"/>
        <v/>
      </c>
      <c r="Q8" s="11" t="str">
        <f t="shared" si="2"/>
        <v/>
      </c>
      <c r="R8" s="12" t="str">
        <f t="shared" si="3"/>
        <v/>
      </c>
      <c r="S8" s="12" t="str">
        <f t="shared" si="4"/>
        <v/>
      </c>
    </row>
    <row r="9" spans="1:19" ht="16.5" customHeight="1" x14ac:dyDescent="0.25">
      <c r="A9" s="3">
        <v>2</v>
      </c>
      <c r="B9" s="1" t="s">
        <v>3</v>
      </c>
      <c r="C9" s="1">
        <v>7968</v>
      </c>
      <c r="D9" s="1">
        <v>12000</v>
      </c>
      <c r="E9" s="1">
        <v>9931</v>
      </c>
      <c r="F9" s="1">
        <v>6759</v>
      </c>
      <c r="G9" s="1">
        <v>4600</v>
      </c>
      <c r="H9" s="1">
        <v>3800</v>
      </c>
      <c r="I9" s="1">
        <v>3800</v>
      </c>
      <c r="J9" s="1">
        <v>3800</v>
      </c>
      <c r="K9" s="1">
        <v>3800</v>
      </c>
      <c r="L9" s="1">
        <v>3815</v>
      </c>
      <c r="M9" s="1" t="s">
        <v>44</v>
      </c>
      <c r="N9" s="1" t="s">
        <v>44</v>
      </c>
      <c r="O9" s="11">
        <f t="shared" si="0"/>
        <v>6027.3</v>
      </c>
      <c r="P9" s="11">
        <f t="shared" si="1"/>
        <v>12000</v>
      </c>
      <c r="Q9" s="11">
        <f t="shared" si="2"/>
        <v>3800</v>
      </c>
      <c r="R9" s="12">
        <f t="shared" si="3"/>
        <v>3018.2525868087614</v>
      </c>
      <c r="S9" s="12">
        <f t="shared" si="4"/>
        <v>50.076362331537524</v>
      </c>
    </row>
    <row r="10" spans="1:19" ht="16.5" customHeight="1" x14ac:dyDescent="0.25">
      <c r="A10" s="3">
        <v>3</v>
      </c>
      <c r="B10" s="1" t="s">
        <v>4</v>
      </c>
      <c r="C10" s="1">
        <v>16548</v>
      </c>
      <c r="D10" s="1">
        <v>15586</v>
      </c>
      <c r="E10" s="1">
        <v>15586</v>
      </c>
      <c r="F10" s="1">
        <v>15000</v>
      </c>
      <c r="G10" s="1">
        <v>13000</v>
      </c>
      <c r="H10" s="1">
        <v>12500</v>
      </c>
      <c r="I10" s="1">
        <v>12500</v>
      </c>
      <c r="J10" s="1">
        <v>12500</v>
      </c>
      <c r="K10" s="1">
        <v>12200</v>
      </c>
      <c r="L10" s="1">
        <v>11267</v>
      </c>
      <c r="M10" s="1">
        <v>10000</v>
      </c>
      <c r="N10" s="1">
        <v>10000</v>
      </c>
      <c r="O10" s="11">
        <f t="shared" si="0"/>
        <v>13057.25</v>
      </c>
      <c r="P10" s="11">
        <f t="shared" si="1"/>
        <v>16548</v>
      </c>
      <c r="Q10" s="11">
        <f t="shared" si="2"/>
        <v>10000</v>
      </c>
      <c r="R10" s="12">
        <f t="shared" si="3"/>
        <v>2180.8475051935866</v>
      </c>
      <c r="S10" s="12">
        <f t="shared" si="4"/>
        <v>16.702196137728745</v>
      </c>
    </row>
    <row r="11" spans="1:19" ht="16.5" customHeight="1" x14ac:dyDescent="0.25">
      <c r="A11" s="3">
        <v>4</v>
      </c>
      <c r="B11" s="1" t="s">
        <v>5</v>
      </c>
      <c r="C11" s="1">
        <v>31882</v>
      </c>
      <c r="D11" s="1">
        <v>29816</v>
      </c>
      <c r="E11" s="1">
        <v>30000</v>
      </c>
      <c r="F11" s="1">
        <v>32069</v>
      </c>
      <c r="G11" s="1">
        <v>37258</v>
      </c>
      <c r="H11" s="1">
        <v>30111</v>
      </c>
      <c r="I11" s="1">
        <v>22000</v>
      </c>
      <c r="J11" s="1">
        <v>17833</v>
      </c>
      <c r="K11" s="1">
        <v>15000</v>
      </c>
      <c r="L11" s="1">
        <v>15000</v>
      </c>
      <c r="M11" s="1">
        <v>23333</v>
      </c>
      <c r="N11" s="1">
        <v>31667</v>
      </c>
      <c r="O11" s="11">
        <f t="shared" si="0"/>
        <v>26330.75</v>
      </c>
      <c r="P11" s="11">
        <f t="shared" si="1"/>
        <v>37258</v>
      </c>
      <c r="Q11" s="11">
        <f t="shared" si="2"/>
        <v>15000</v>
      </c>
      <c r="R11" s="12">
        <f t="shared" si="3"/>
        <v>7436.0934651688767</v>
      </c>
      <c r="S11" s="12">
        <f t="shared" si="4"/>
        <v>28.241100102233613</v>
      </c>
    </row>
    <row r="12" spans="1:19" ht="16.5" customHeight="1" x14ac:dyDescent="0.25">
      <c r="A12" s="3">
        <v>5</v>
      </c>
      <c r="B12" s="1" t="s">
        <v>6</v>
      </c>
      <c r="C12" s="1">
        <v>39978</v>
      </c>
      <c r="D12" s="1">
        <v>38644</v>
      </c>
      <c r="E12" s="1">
        <v>43862</v>
      </c>
      <c r="F12" s="1">
        <v>47759</v>
      </c>
      <c r="G12" s="1">
        <v>44677</v>
      </c>
      <c r="H12" s="1">
        <v>44611</v>
      </c>
      <c r="I12" s="1">
        <v>40333</v>
      </c>
      <c r="J12" s="1">
        <v>40000</v>
      </c>
      <c r="K12" s="1">
        <v>40000</v>
      </c>
      <c r="L12" s="1">
        <v>40000</v>
      </c>
      <c r="M12" s="1">
        <v>40000</v>
      </c>
      <c r="N12" s="1">
        <v>41667</v>
      </c>
      <c r="O12" s="11">
        <f t="shared" si="0"/>
        <v>41794.25</v>
      </c>
      <c r="P12" s="11">
        <f t="shared" si="1"/>
        <v>47759</v>
      </c>
      <c r="Q12" s="11">
        <f t="shared" si="2"/>
        <v>38644</v>
      </c>
      <c r="R12" s="12">
        <f t="shared" si="3"/>
        <v>2769.1445388915199</v>
      </c>
      <c r="S12" s="12">
        <f t="shared" si="4"/>
        <v>6.6256591250985961</v>
      </c>
    </row>
    <row r="13" spans="1:19" ht="16.5" customHeight="1" x14ac:dyDescent="0.25">
      <c r="A13" s="3">
        <v>6</v>
      </c>
      <c r="B13" s="1" t="s">
        <v>7</v>
      </c>
      <c r="O13" s="11" t="str">
        <f t="shared" si="0"/>
        <v/>
      </c>
      <c r="P13" s="11" t="str">
        <f t="shared" si="1"/>
        <v/>
      </c>
      <c r="Q13" s="11" t="str">
        <f t="shared" si="2"/>
        <v/>
      </c>
      <c r="R13" s="12" t="str">
        <f t="shared" si="3"/>
        <v/>
      </c>
      <c r="S13" s="12" t="str">
        <f t="shared" si="4"/>
        <v/>
      </c>
    </row>
    <row r="14" spans="1:19" ht="16.5" customHeight="1" x14ac:dyDescent="0.25">
      <c r="A14" s="3">
        <v>7</v>
      </c>
      <c r="B14" s="1" t="s">
        <v>8</v>
      </c>
      <c r="C14" s="1">
        <v>72742</v>
      </c>
      <c r="D14" s="1">
        <v>73276</v>
      </c>
      <c r="E14" s="1">
        <v>75345</v>
      </c>
      <c r="F14" s="1">
        <v>47012</v>
      </c>
      <c r="G14" s="1">
        <v>51935</v>
      </c>
      <c r="H14" s="1">
        <v>49945</v>
      </c>
      <c r="I14" s="1">
        <v>48334</v>
      </c>
      <c r="J14" s="1">
        <v>43000</v>
      </c>
      <c r="K14" s="1">
        <v>27000</v>
      </c>
      <c r="L14" s="1">
        <v>28667</v>
      </c>
      <c r="M14" s="1">
        <v>28500</v>
      </c>
      <c r="N14" s="1">
        <v>32000</v>
      </c>
      <c r="O14" s="11">
        <f t="shared" si="0"/>
        <v>48146.333333333336</v>
      </c>
      <c r="P14" s="11">
        <f t="shared" si="1"/>
        <v>75345</v>
      </c>
      <c r="Q14" s="11">
        <f t="shared" si="2"/>
        <v>27000</v>
      </c>
      <c r="R14" s="12">
        <f t="shared" si="3"/>
        <v>17824.662798459554</v>
      </c>
      <c r="S14" s="12">
        <f t="shared" si="4"/>
        <v>37.021848943414632</v>
      </c>
    </row>
    <row r="15" spans="1:19" ht="16.5" customHeight="1" x14ac:dyDescent="0.25">
      <c r="A15" s="3">
        <v>8</v>
      </c>
      <c r="B15" s="1" t="s">
        <v>9</v>
      </c>
      <c r="C15" s="1">
        <v>42581</v>
      </c>
      <c r="D15" s="1">
        <v>38161</v>
      </c>
      <c r="E15" s="1">
        <v>44253</v>
      </c>
      <c r="F15" s="1">
        <v>45518</v>
      </c>
      <c r="G15" s="1">
        <v>47258</v>
      </c>
      <c r="H15" s="1">
        <v>40222</v>
      </c>
      <c r="I15" s="1">
        <v>58667</v>
      </c>
      <c r="J15" s="1">
        <v>55111</v>
      </c>
      <c r="K15" s="1">
        <v>36889</v>
      </c>
      <c r="L15" s="1">
        <v>34833</v>
      </c>
      <c r="M15" s="1">
        <v>33000</v>
      </c>
      <c r="N15" s="1">
        <v>28000</v>
      </c>
      <c r="O15" s="11">
        <f t="shared" si="0"/>
        <v>42041.083333333336</v>
      </c>
      <c r="P15" s="11">
        <f t="shared" si="1"/>
        <v>58667</v>
      </c>
      <c r="Q15" s="11">
        <f t="shared" si="2"/>
        <v>28000</v>
      </c>
      <c r="R15" s="12">
        <f t="shared" si="3"/>
        <v>8880.4731083871866</v>
      </c>
      <c r="S15" s="12">
        <f t="shared" si="4"/>
        <v>21.123321294972623</v>
      </c>
    </row>
    <row r="16" spans="1:19" ht="16.5" customHeight="1" x14ac:dyDescent="0.25">
      <c r="A16" s="3">
        <v>9</v>
      </c>
      <c r="B16" s="1" t="s">
        <v>10</v>
      </c>
      <c r="C16" s="1">
        <v>46645</v>
      </c>
      <c r="D16" s="1">
        <v>45690</v>
      </c>
      <c r="E16" s="1">
        <v>42414</v>
      </c>
      <c r="F16" s="1">
        <v>46138</v>
      </c>
      <c r="G16" s="1">
        <v>48839</v>
      </c>
      <c r="H16" s="1">
        <v>43500</v>
      </c>
      <c r="I16" s="1">
        <v>38800</v>
      </c>
      <c r="J16" s="1">
        <v>44533</v>
      </c>
      <c r="K16" s="1">
        <v>43667</v>
      </c>
      <c r="L16" s="1">
        <v>42333</v>
      </c>
      <c r="M16" s="1">
        <v>42167</v>
      </c>
      <c r="N16" s="1">
        <v>41933</v>
      </c>
      <c r="O16" s="11">
        <f t="shared" si="0"/>
        <v>43888.25</v>
      </c>
      <c r="P16" s="11">
        <f t="shared" si="1"/>
        <v>48839</v>
      </c>
      <c r="Q16" s="11">
        <f t="shared" si="2"/>
        <v>38800</v>
      </c>
      <c r="R16" s="12">
        <f t="shared" si="3"/>
        <v>2668.0069893938708</v>
      </c>
      <c r="S16" s="12">
        <f t="shared" si="4"/>
        <v>6.0790917600812762</v>
      </c>
    </row>
    <row r="17" spans="1:19" ht="16.5" customHeight="1" x14ac:dyDescent="0.25">
      <c r="A17" s="3">
        <v>10</v>
      </c>
      <c r="B17" s="1" t="s">
        <v>11</v>
      </c>
      <c r="C17" s="1">
        <v>32516</v>
      </c>
      <c r="D17" s="1">
        <v>32441</v>
      </c>
      <c r="E17" s="1">
        <v>35200</v>
      </c>
      <c r="F17" s="1">
        <v>35200</v>
      </c>
      <c r="G17" s="1">
        <v>35200</v>
      </c>
      <c r="H17" s="1">
        <v>34240</v>
      </c>
      <c r="I17" s="1">
        <v>32000</v>
      </c>
      <c r="J17" s="1">
        <v>32000</v>
      </c>
      <c r="K17" s="1">
        <v>32000</v>
      </c>
      <c r="L17" s="1">
        <v>32000</v>
      </c>
      <c r="M17" s="1">
        <v>32000</v>
      </c>
      <c r="N17" s="1">
        <v>32000</v>
      </c>
      <c r="O17" s="11">
        <f t="shared" si="0"/>
        <v>33066.416666666664</v>
      </c>
      <c r="P17" s="11">
        <f t="shared" si="1"/>
        <v>35200</v>
      </c>
      <c r="Q17" s="11">
        <f t="shared" si="2"/>
        <v>32000</v>
      </c>
      <c r="R17" s="12">
        <f t="shared" si="3"/>
        <v>1431.826643794139</v>
      </c>
      <c r="S17" s="12">
        <f t="shared" si="4"/>
        <v>4.3301536366277142</v>
      </c>
    </row>
    <row r="18" spans="1:19" ht="16.5" customHeight="1" x14ac:dyDescent="0.25">
      <c r="A18" s="3">
        <v>11</v>
      </c>
      <c r="B18" s="1" t="s">
        <v>12</v>
      </c>
      <c r="C18" s="1">
        <v>19839</v>
      </c>
      <c r="D18" s="1">
        <v>18966</v>
      </c>
      <c r="E18" s="1">
        <v>19000</v>
      </c>
      <c r="F18" s="1">
        <v>18862</v>
      </c>
      <c r="G18" s="1">
        <v>18226</v>
      </c>
      <c r="H18" s="1">
        <v>18000</v>
      </c>
      <c r="I18" s="1">
        <v>18100</v>
      </c>
      <c r="J18" s="1">
        <v>18000</v>
      </c>
      <c r="K18" s="1">
        <v>17533</v>
      </c>
      <c r="L18" s="1">
        <v>17900</v>
      </c>
      <c r="M18" s="1">
        <v>18000</v>
      </c>
      <c r="N18" s="1">
        <v>18000</v>
      </c>
      <c r="O18" s="11">
        <f t="shared" si="0"/>
        <v>18368.833333333332</v>
      </c>
      <c r="P18" s="11">
        <f t="shared" si="1"/>
        <v>19839</v>
      </c>
      <c r="Q18" s="11">
        <f t="shared" si="2"/>
        <v>17533</v>
      </c>
      <c r="R18" s="12">
        <f t="shared" si="3"/>
        <v>654.69143784524852</v>
      </c>
      <c r="S18" s="12">
        <f t="shared" si="4"/>
        <v>3.5641427300513473</v>
      </c>
    </row>
    <row r="19" spans="1:19" ht="16.5" customHeight="1" x14ac:dyDescent="0.25">
      <c r="A19" s="3">
        <v>12</v>
      </c>
      <c r="B19" s="1" t="s">
        <v>13</v>
      </c>
      <c r="C19" s="1">
        <v>17699</v>
      </c>
      <c r="D19" s="1">
        <v>16862</v>
      </c>
      <c r="E19" s="1">
        <v>17000</v>
      </c>
      <c r="F19" s="1">
        <v>17552</v>
      </c>
      <c r="G19" s="1">
        <v>17000</v>
      </c>
      <c r="H19" s="1">
        <v>17000</v>
      </c>
      <c r="I19" s="1">
        <v>17100</v>
      </c>
      <c r="J19" s="1">
        <v>17000</v>
      </c>
      <c r="K19" s="1">
        <v>16900</v>
      </c>
      <c r="L19" s="1">
        <v>17000</v>
      </c>
      <c r="M19" s="1">
        <v>17000</v>
      </c>
      <c r="N19" s="1">
        <v>17000</v>
      </c>
      <c r="O19" s="11">
        <f t="shared" si="0"/>
        <v>17092.75</v>
      </c>
      <c r="P19" s="11">
        <f t="shared" si="1"/>
        <v>17699</v>
      </c>
      <c r="Q19" s="11">
        <f t="shared" si="2"/>
        <v>16862</v>
      </c>
      <c r="R19" s="12">
        <f t="shared" si="3"/>
        <v>257.45577731472116</v>
      </c>
      <c r="S19" s="12">
        <f t="shared" si="4"/>
        <v>1.5062279464376485</v>
      </c>
    </row>
    <row r="20" spans="1:19" ht="16.5" customHeight="1" x14ac:dyDescent="0.25">
      <c r="A20" s="3">
        <v>13</v>
      </c>
      <c r="B20" s="1" t="s">
        <v>45</v>
      </c>
      <c r="C20" s="1">
        <v>20000</v>
      </c>
      <c r="D20" s="1">
        <v>19793</v>
      </c>
      <c r="E20" s="1">
        <v>20000</v>
      </c>
      <c r="F20" s="1">
        <v>20000</v>
      </c>
      <c r="G20" s="1">
        <v>20000</v>
      </c>
      <c r="H20" s="1">
        <v>20000</v>
      </c>
      <c r="I20" s="1">
        <v>20000</v>
      </c>
      <c r="J20" s="1">
        <v>20000</v>
      </c>
      <c r="K20" s="1">
        <v>20000</v>
      </c>
      <c r="L20" s="1">
        <v>20000</v>
      </c>
      <c r="M20" s="1">
        <v>20000</v>
      </c>
      <c r="N20" s="1">
        <v>20000</v>
      </c>
      <c r="O20" s="11">
        <f t="shared" si="0"/>
        <v>19982.75</v>
      </c>
      <c r="P20" s="11">
        <f t="shared" si="1"/>
        <v>20000</v>
      </c>
      <c r="Q20" s="11">
        <f t="shared" si="2"/>
        <v>19793</v>
      </c>
      <c r="R20" s="12"/>
      <c r="S20" s="12">
        <f t="shared" si="4"/>
        <v>0</v>
      </c>
    </row>
    <row r="21" spans="1:19" ht="16.5" customHeight="1" x14ac:dyDescent="0.25">
      <c r="A21" s="3">
        <v>14</v>
      </c>
      <c r="B21" t="s">
        <v>14</v>
      </c>
      <c r="C21" s="1">
        <v>10968</v>
      </c>
      <c r="D21" s="1">
        <v>10276</v>
      </c>
      <c r="E21" s="1">
        <v>10000</v>
      </c>
      <c r="F21" s="1">
        <v>10000</v>
      </c>
      <c r="G21" s="1">
        <v>10000</v>
      </c>
      <c r="H21" s="1">
        <v>10000</v>
      </c>
      <c r="I21" s="1">
        <v>10000</v>
      </c>
      <c r="J21" s="1">
        <v>9700</v>
      </c>
      <c r="K21" s="1">
        <v>10000</v>
      </c>
      <c r="L21" s="1">
        <v>10000</v>
      </c>
      <c r="M21" s="1">
        <v>10000</v>
      </c>
      <c r="N21" s="1">
        <v>10000</v>
      </c>
      <c r="O21" s="11">
        <f t="shared" si="0"/>
        <v>10078.666666666666</v>
      </c>
      <c r="P21" s="11">
        <f t="shared" si="1"/>
        <v>10968</v>
      </c>
      <c r="Q21" s="11">
        <f t="shared" si="2"/>
        <v>9700</v>
      </c>
      <c r="R21" s="12"/>
      <c r="S21" s="12">
        <f t="shared" si="4"/>
        <v>0</v>
      </c>
    </row>
    <row r="22" spans="1:19" ht="16.5" customHeight="1" x14ac:dyDescent="0.25">
      <c r="A22" s="3">
        <v>15</v>
      </c>
      <c r="B22" t="s">
        <v>15</v>
      </c>
      <c r="C22" s="1">
        <v>120000</v>
      </c>
      <c r="D22" s="1">
        <v>120000</v>
      </c>
      <c r="E22" s="1">
        <v>120000</v>
      </c>
      <c r="F22" s="1">
        <v>120000</v>
      </c>
      <c r="G22" s="1">
        <v>120000</v>
      </c>
      <c r="H22" s="1">
        <v>120000</v>
      </c>
      <c r="I22" s="1">
        <v>120000</v>
      </c>
      <c r="J22" s="1">
        <v>120000</v>
      </c>
      <c r="K22" s="1">
        <v>120000</v>
      </c>
      <c r="L22" s="1">
        <v>120000</v>
      </c>
      <c r="M22" s="1">
        <v>120000</v>
      </c>
      <c r="N22" s="1">
        <v>120000</v>
      </c>
      <c r="O22" s="11">
        <f t="shared" si="0"/>
        <v>120000</v>
      </c>
      <c r="P22" s="11">
        <f t="shared" si="1"/>
        <v>120000</v>
      </c>
      <c r="Q22" s="11">
        <f t="shared" si="2"/>
        <v>120000</v>
      </c>
      <c r="R22" s="12"/>
      <c r="S22" s="12">
        <f t="shared" si="4"/>
        <v>0</v>
      </c>
    </row>
    <row r="23" spans="1:19" ht="16.5" customHeight="1" x14ac:dyDescent="0.25">
      <c r="A23" s="3">
        <v>16</v>
      </c>
      <c r="B23" t="s">
        <v>46</v>
      </c>
      <c r="C23" s="1">
        <v>45000</v>
      </c>
      <c r="D23" s="1">
        <v>41379</v>
      </c>
      <c r="E23" s="1">
        <v>44138</v>
      </c>
      <c r="F23" s="1">
        <v>47586</v>
      </c>
      <c r="G23" s="1">
        <v>46613</v>
      </c>
      <c r="H23" s="1">
        <v>48167</v>
      </c>
      <c r="I23" s="1">
        <v>29000</v>
      </c>
      <c r="J23" s="1">
        <v>48667</v>
      </c>
      <c r="K23" s="1">
        <v>50000</v>
      </c>
      <c r="L23" s="1">
        <v>50000</v>
      </c>
      <c r="M23" s="1">
        <v>54000</v>
      </c>
      <c r="N23" s="1">
        <v>50000</v>
      </c>
      <c r="O23" s="11">
        <f t="shared" si="0"/>
        <v>46212.5</v>
      </c>
      <c r="P23" s="11">
        <f t="shared" si="1"/>
        <v>54000</v>
      </c>
      <c r="Q23" s="11">
        <f t="shared" si="2"/>
        <v>29000</v>
      </c>
      <c r="R23" s="12"/>
      <c r="S23" s="12">
        <f t="shared" si="4"/>
        <v>0</v>
      </c>
    </row>
    <row r="24" spans="1:19" ht="16.5" customHeight="1" x14ac:dyDescent="0.25">
      <c r="A24" s="3">
        <v>17</v>
      </c>
      <c r="B24" t="s">
        <v>47</v>
      </c>
      <c r="C24" s="1">
        <v>33871</v>
      </c>
      <c r="D24" s="1">
        <v>30172</v>
      </c>
      <c r="E24" s="1">
        <v>21207</v>
      </c>
      <c r="F24" s="1">
        <v>23276</v>
      </c>
      <c r="G24" s="1">
        <v>25323</v>
      </c>
      <c r="H24" s="1">
        <v>27333</v>
      </c>
      <c r="I24" s="1">
        <v>25000</v>
      </c>
      <c r="J24" s="1">
        <v>22667</v>
      </c>
      <c r="K24" s="1">
        <v>20000</v>
      </c>
      <c r="L24" s="1">
        <v>26167</v>
      </c>
      <c r="M24" s="1">
        <v>38667</v>
      </c>
      <c r="N24" s="1">
        <v>23667</v>
      </c>
      <c r="O24" s="11">
        <f t="shared" si="0"/>
        <v>26445.833333333332</v>
      </c>
      <c r="P24" s="11">
        <f t="shared" si="1"/>
        <v>38667</v>
      </c>
      <c r="Q24" s="11">
        <f t="shared" si="2"/>
        <v>20000</v>
      </c>
      <c r="R24" s="12"/>
      <c r="S24" s="12">
        <f t="shared" si="4"/>
        <v>0</v>
      </c>
    </row>
    <row r="25" spans="1:19" ht="16.5" customHeight="1" x14ac:dyDescent="0.25">
      <c r="A25" s="3">
        <v>18</v>
      </c>
      <c r="B25" t="s">
        <v>48</v>
      </c>
      <c r="C25" s="1">
        <v>37742</v>
      </c>
      <c r="D25" s="1">
        <v>36897</v>
      </c>
      <c r="E25" s="1">
        <v>27069</v>
      </c>
      <c r="F25" s="1">
        <v>28276</v>
      </c>
      <c r="G25" s="1">
        <v>37903</v>
      </c>
      <c r="H25" s="1">
        <v>24667</v>
      </c>
      <c r="I25" s="1">
        <v>46333</v>
      </c>
      <c r="J25" s="1">
        <v>44000</v>
      </c>
      <c r="K25" s="1">
        <v>32667</v>
      </c>
      <c r="L25" s="1">
        <v>39333</v>
      </c>
      <c r="M25" s="1">
        <v>44333</v>
      </c>
      <c r="N25" s="1">
        <v>39333</v>
      </c>
      <c r="O25" s="11">
        <f t="shared" si="0"/>
        <v>36546.083333333336</v>
      </c>
      <c r="P25" s="11">
        <f t="shared" si="1"/>
        <v>46333</v>
      </c>
      <c r="Q25" s="11">
        <f t="shared" si="2"/>
        <v>24667</v>
      </c>
      <c r="R25" s="12"/>
      <c r="S25" s="12">
        <f t="shared" si="4"/>
        <v>0</v>
      </c>
    </row>
    <row r="26" spans="1:19" ht="16.5" customHeight="1" x14ac:dyDescent="0.25">
      <c r="A26" s="3">
        <v>19</v>
      </c>
      <c r="B26" t="s">
        <v>49</v>
      </c>
      <c r="C26" s="1">
        <v>10065</v>
      </c>
      <c r="D26" s="1">
        <v>10000</v>
      </c>
      <c r="E26" s="1">
        <v>10000</v>
      </c>
      <c r="F26" s="1">
        <v>10000</v>
      </c>
      <c r="G26" s="1">
        <v>10000</v>
      </c>
      <c r="H26" s="1">
        <v>10000</v>
      </c>
      <c r="I26" s="1">
        <v>10000</v>
      </c>
      <c r="J26" s="1">
        <v>10000</v>
      </c>
      <c r="K26" s="1">
        <v>10000</v>
      </c>
      <c r="L26" s="1">
        <v>10000</v>
      </c>
      <c r="M26" s="1">
        <v>10000</v>
      </c>
      <c r="N26" s="1">
        <v>10000</v>
      </c>
      <c r="O26" s="11">
        <f t="shared" si="0"/>
        <v>10005.416666666666</v>
      </c>
      <c r="P26" s="11">
        <f t="shared" si="1"/>
        <v>10065</v>
      </c>
      <c r="Q26" s="11">
        <f t="shared" si="2"/>
        <v>10000</v>
      </c>
      <c r="R26" s="12"/>
      <c r="S26" s="12">
        <f t="shared" si="4"/>
        <v>0</v>
      </c>
    </row>
    <row r="27" spans="1:19" ht="16.5" customHeight="1" x14ac:dyDescent="0.25">
      <c r="A27" s="3">
        <v>20</v>
      </c>
      <c r="B27" t="s">
        <v>50</v>
      </c>
      <c r="C27" s="1">
        <v>14000</v>
      </c>
      <c r="D27" s="1">
        <v>13414</v>
      </c>
      <c r="E27" s="1">
        <v>13000</v>
      </c>
      <c r="F27" s="1">
        <v>13000</v>
      </c>
      <c r="G27" s="1">
        <v>13000</v>
      </c>
      <c r="H27" s="1">
        <v>13000</v>
      </c>
      <c r="I27" s="1">
        <v>13000</v>
      </c>
      <c r="J27" s="1">
        <v>13000</v>
      </c>
      <c r="K27" s="1">
        <v>13000</v>
      </c>
      <c r="L27" s="1">
        <v>13000</v>
      </c>
      <c r="M27" s="1">
        <v>13000</v>
      </c>
      <c r="N27" s="1">
        <v>13000</v>
      </c>
      <c r="O27" s="11">
        <f t="shared" si="0"/>
        <v>13117.833333333334</v>
      </c>
      <c r="P27" s="11">
        <f t="shared" si="1"/>
        <v>14000</v>
      </c>
      <c r="Q27" s="11">
        <f t="shared" si="2"/>
        <v>13000</v>
      </c>
      <c r="R27" s="12"/>
      <c r="S27" s="12">
        <f t="shared" si="4"/>
        <v>0</v>
      </c>
    </row>
    <row r="28" spans="1:19" ht="16.5" customHeight="1" thickBot="1" x14ac:dyDescent="0.3">
      <c r="A28" s="2">
        <v>21</v>
      </c>
      <c r="B28" s="4" t="s">
        <v>51</v>
      </c>
      <c r="C28" s="4"/>
      <c r="D28" s="4"/>
      <c r="E28" s="4"/>
      <c r="F28" s="4"/>
      <c r="G28" s="4"/>
      <c r="H28" s="4"/>
      <c r="I28" s="4"/>
      <c r="J28" s="4">
        <v>12500</v>
      </c>
      <c r="K28" s="4">
        <v>12500</v>
      </c>
      <c r="L28" s="4">
        <v>12500</v>
      </c>
      <c r="M28" s="4">
        <v>12500</v>
      </c>
      <c r="N28" s="4">
        <v>12500</v>
      </c>
      <c r="O28" s="16">
        <f t="shared" si="0"/>
        <v>12500</v>
      </c>
      <c r="P28" s="16">
        <f t="shared" si="1"/>
        <v>12500</v>
      </c>
      <c r="Q28" s="16">
        <f t="shared" si="2"/>
        <v>12500</v>
      </c>
      <c r="R28" s="17">
        <f t="shared" si="3"/>
        <v>0</v>
      </c>
      <c r="S28" s="17">
        <f t="shared" si="4"/>
        <v>0</v>
      </c>
    </row>
    <row r="29" spans="1:19" ht="13.5" thickTop="1" x14ac:dyDescent="0.25">
      <c r="A29" s="5" t="s">
        <v>43</v>
      </c>
    </row>
  </sheetData>
  <sheetProtection formatCells="0"/>
  <mergeCells count="8">
    <mergeCell ref="Q3:Q4"/>
    <mergeCell ref="R3:R4"/>
    <mergeCell ref="S3:S4"/>
    <mergeCell ref="A3:A4"/>
    <mergeCell ref="B3:B4"/>
    <mergeCell ref="C3:N3"/>
    <mergeCell ref="O3:O4"/>
    <mergeCell ref="P3:P4"/>
  </mergeCells>
  <pageMargins left="0.19685039370078741" right="0.19685039370078741" top="0.39370078740157483" bottom="0.19685039370078741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showGridLines="0" view="pageBreakPreview" zoomScale="90" zoomScaleNormal="100" zoomScaleSheetLayoutView="90" workbookViewId="0">
      <selection activeCell="C6" sqref="C6:T10"/>
    </sheetView>
  </sheetViews>
  <sheetFormatPr defaultColWidth="9.140625" defaultRowHeight="12.75" x14ac:dyDescent="0.25"/>
  <cols>
    <col min="1" max="1" width="3.42578125" style="1" customWidth="1"/>
    <col min="2" max="2" width="5" style="1" customWidth="1"/>
    <col min="3" max="3" width="19.85546875" style="1" customWidth="1"/>
    <col min="4" max="18" width="7.42578125" style="1" customWidth="1"/>
    <col min="19" max="19" width="8.28515625" style="1" hidden="1" customWidth="1"/>
    <col min="20" max="20" width="8.28515625" style="1" customWidth="1"/>
    <col min="21" max="16384" width="9.140625" style="1"/>
  </cols>
  <sheetData>
    <row r="1" spans="2:20" ht="14.45" x14ac:dyDescent="0.3">
      <c r="B1" s="23" t="s">
        <v>35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3" spans="2:20" ht="18.75" customHeight="1" x14ac:dyDescent="0.25">
      <c r="B3" s="20" t="s">
        <v>33</v>
      </c>
      <c r="C3" s="20" t="s">
        <v>34</v>
      </c>
      <c r="D3" s="22" t="s">
        <v>38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0" t="s">
        <v>30</v>
      </c>
      <c r="Q3" s="20" t="s">
        <v>31</v>
      </c>
      <c r="R3" s="20" t="s">
        <v>32</v>
      </c>
      <c r="S3" s="20" t="s">
        <v>0</v>
      </c>
      <c r="T3" s="20" t="s">
        <v>1</v>
      </c>
    </row>
    <row r="4" spans="2:20" ht="18.75" customHeight="1" thickBot="1" x14ac:dyDescent="0.3">
      <c r="B4" s="21"/>
      <c r="C4" s="21"/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6" t="s">
        <v>28</v>
      </c>
      <c r="O4" s="6" t="s">
        <v>29</v>
      </c>
      <c r="P4" s="21"/>
      <c r="Q4" s="21"/>
      <c r="R4" s="21"/>
      <c r="S4" s="21"/>
      <c r="T4" s="21"/>
    </row>
    <row r="5" spans="2:20" ht="16.5" customHeight="1" thickTop="1" x14ac:dyDescent="0.3">
      <c r="B5" s="3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  <c r="R5" s="8"/>
      <c r="S5" s="9"/>
      <c r="T5" s="9"/>
    </row>
    <row r="6" spans="2:20" ht="16.5" customHeight="1" x14ac:dyDescent="0.3">
      <c r="B6" s="3">
        <v>15</v>
      </c>
      <c r="C6" s="1" t="s">
        <v>13</v>
      </c>
      <c r="D6" s="10">
        <v>15000</v>
      </c>
      <c r="E6" s="10">
        <v>14357.142857142857</v>
      </c>
      <c r="F6" s="10">
        <v>16142.857142857141</v>
      </c>
      <c r="G6" s="10">
        <v>17000</v>
      </c>
      <c r="H6" s="10">
        <v>17000</v>
      </c>
      <c r="I6" s="10">
        <v>17000</v>
      </c>
      <c r="J6" s="10">
        <v>17000</v>
      </c>
      <c r="K6" s="10">
        <v>17000</v>
      </c>
      <c r="L6" s="10">
        <v>17000</v>
      </c>
      <c r="M6" s="10">
        <v>17000</v>
      </c>
      <c r="N6" s="10">
        <v>17000</v>
      </c>
      <c r="O6" s="10">
        <v>17400</v>
      </c>
      <c r="P6" s="11">
        <f>IF(AND(D6="",E6="",F6="",G6="",H6="",I6="",J6="",K6="",L6="",M6="",N6="",O6=""),"",IF(SUM(D6:O6)=0,0,AVERAGEIF(D6:O6,"&lt;&gt;0")))</f>
        <v>16575</v>
      </c>
      <c r="Q6" s="11">
        <f>IF(AND(D6="",E6="",F6="",G6="",H6="",I6="",J6="",K6="",L6="",M6="",N6="",O6=""),"",IF(SUM(D6:O6)=0,0,MAX(D6:O6)))</f>
        <v>17400</v>
      </c>
      <c r="R6" s="11">
        <f>IF(AND(D6="",E6="",F6="",G6="",H6="",I6="",J6="",K6="",L6="",M6="",N6="",O6=""),"",IF(SUM(D6:O6)=0,0,MIN(D6:O6)))</f>
        <v>14357.142857142857</v>
      </c>
      <c r="S6" s="12">
        <f>IF(AND(D6="",E6="",F6="",G6="",H6="",I6="",J6="",K6="",L6="",M6="",N6="",O6=""),"",IF(OR(COUNT(D6:O6)=1,SUM(D6:O6)=0),0,STDEV(D6:O6)))</f>
        <v>939.62699345402928</v>
      </c>
      <c r="T6" s="12">
        <f>IF(AND(P6="",S6=""),"",IF(SUM(P6,S6)=0,0,S6/P6*100))</f>
        <v>5.6689411369775522</v>
      </c>
    </row>
    <row r="7" spans="2:20" ht="16.5" customHeight="1" x14ac:dyDescent="0.3">
      <c r="B7" s="3">
        <v>16</v>
      </c>
      <c r="C7" s="1" t="s">
        <v>39</v>
      </c>
      <c r="D7" s="10">
        <v>0</v>
      </c>
      <c r="E7" s="10">
        <v>16190.476190476191</v>
      </c>
      <c r="F7" s="10">
        <v>33285.714285714283</v>
      </c>
      <c r="G7" s="10">
        <v>33428.571428571435</v>
      </c>
      <c r="H7" s="10">
        <v>35000</v>
      </c>
      <c r="I7" s="10">
        <v>35000</v>
      </c>
      <c r="J7" s="10">
        <v>37857.142857142855</v>
      </c>
      <c r="K7" s="10">
        <v>40000</v>
      </c>
      <c r="L7" s="10">
        <v>40000</v>
      </c>
      <c r="M7" s="10">
        <v>40000</v>
      </c>
      <c r="N7" s="10">
        <v>42428.571428571435</v>
      </c>
      <c r="O7" s="10">
        <v>44000</v>
      </c>
      <c r="P7" s="11">
        <f t="shared" ref="P7:P21" si="0">IF(AND(D7="",E7="",F7="",G7="",H7="",I7="",J7="",K7="",L7="",M7="",N7="",O7=""),"",IF(SUM(D7:O7)=0,0,AVERAGEIF(D7:O7,"&lt;&gt;0")))</f>
        <v>36108.225108225102</v>
      </c>
      <c r="Q7" s="11">
        <f t="shared" ref="Q7:Q21" si="1">IF(AND(D7="",E7="",F7="",G7="",H7="",I7="",J7="",K7="",L7="",M7="",N7="",O7=""),"",IF(SUM(D7:O7)=0,0,MAX(D7:O7)))</f>
        <v>44000</v>
      </c>
      <c r="R7" s="11">
        <f t="shared" ref="R7:R21" si="2">IF(AND(D7="",E7="",F7="",G7="",H7="",I7="",J7="",K7="",L7="",M7="",N7="",O7=""),"",IF(SUM(D7:O7)=0,0,MIN(D7:O7)))</f>
        <v>0</v>
      </c>
      <c r="S7" s="12">
        <f t="shared" ref="S7:S21" si="3">IF(AND(D7="",E7="",F7="",G7="",H7="",I7="",J7="",K7="",L7="",M7="",N7="",O7=""),"",IF(OR(COUNT(D7:O7)=1,SUM(D7:O7)=0),0,STDEV(D7:O7)))</f>
        <v>12649.818863047702</v>
      </c>
      <c r="T7" s="12">
        <f t="shared" ref="T7:T21" si="4">IF(AND(P7="",S7=""),"",IF(SUM(P7,S7)=0,0,S7/P7*100))</f>
        <v>35.033067466299237</v>
      </c>
    </row>
    <row r="8" spans="2:20" ht="16.5" customHeight="1" x14ac:dyDescent="0.3">
      <c r="B8" s="3">
        <v>17</v>
      </c>
      <c r="C8" s="1" t="s">
        <v>40</v>
      </c>
      <c r="D8" s="10">
        <v>0</v>
      </c>
      <c r="E8" s="10">
        <v>13809.523809523809</v>
      </c>
      <c r="F8" s="10">
        <v>30000</v>
      </c>
      <c r="G8" s="10">
        <v>31428.571428571431</v>
      </c>
      <c r="H8" s="10">
        <v>33000</v>
      </c>
      <c r="I8" s="10">
        <v>30000</v>
      </c>
      <c r="J8" s="10">
        <v>30000</v>
      </c>
      <c r="K8" s="10">
        <v>30142.857142857141</v>
      </c>
      <c r="L8" s="10">
        <v>30000</v>
      </c>
      <c r="M8" s="10">
        <v>30000</v>
      </c>
      <c r="N8" s="10">
        <v>35142.857142857145</v>
      </c>
      <c r="O8" s="10">
        <v>34976.190476190473</v>
      </c>
      <c r="P8" s="11">
        <f t="shared" si="0"/>
        <v>29863.636363636364</v>
      </c>
      <c r="Q8" s="11">
        <f t="shared" si="1"/>
        <v>35142.857142857145</v>
      </c>
      <c r="R8" s="11">
        <f t="shared" si="2"/>
        <v>0</v>
      </c>
      <c r="S8" s="12">
        <f t="shared" si="3"/>
        <v>10187.856831503497</v>
      </c>
      <c r="T8" s="12">
        <f t="shared" si="4"/>
        <v>34.114589085704253</v>
      </c>
    </row>
    <row r="9" spans="2:20" ht="16.5" customHeight="1" x14ac:dyDescent="0.3">
      <c r="B9" s="3">
        <v>18</v>
      </c>
      <c r="C9" s="1" t="s">
        <v>41</v>
      </c>
      <c r="D9" s="10">
        <v>0</v>
      </c>
      <c r="E9" s="10">
        <v>17619.047619047618</v>
      </c>
      <c r="F9" s="10">
        <v>40000</v>
      </c>
      <c r="G9" s="10">
        <v>36571.428571428572</v>
      </c>
      <c r="H9" s="10">
        <v>44142.857142857145</v>
      </c>
      <c r="I9" s="10">
        <v>45000</v>
      </c>
      <c r="J9" s="10">
        <v>45000</v>
      </c>
      <c r="K9" s="10">
        <v>45000</v>
      </c>
      <c r="L9" s="10">
        <v>45000</v>
      </c>
      <c r="M9" s="10">
        <v>45000</v>
      </c>
      <c r="N9" s="10">
        <v>31893.32</v>
      </c>
      <c r="O9" s="10">
        <v>32857.142857142855</v>
      </c>
      <c r="P9" s="11">
        <f t="shared" si="0"/>
        <v>38916.708744588745</v>
      </c>
      <c r="Q9" s="11">
        <f t="shared" si="1"/>
        <v>45000</v>
      </c>
      <c r="R9" s="11">
        <f t="shared" si="2"/>
        <v>0</v>
      </c>
      <c r="S9" s="12">
        <f t="shared" si="3"/>
        <v>13970.606744090832</v>
      </c>
      <c r="T9" s="12">
        <f t="shared" si="4"/>
        <v>35.898736544706914</v>
      </c>
    </row>
    <row r="10" spans="2:20" ht="16.5" customHeight="1" x14ac:dyDescent="0.3">
      <c r="B10" s="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 t="str">
        <f t="shared" si="0"/>
        <v/>
      </c>
      <c r="Q10" s="11" t="str">
        <f t="shared" si="1"/>
        <v/>
      </c>
      <c r="R10" s="11" t="str">
        <f t="shared" si="2"/>
        <v/>
      </c>
      <c r="S10" s="12" t="str">
        <f t="shared" si="3"/>
        <v/>
      </c>
      <c r="T10" s="12" t="str">
        <f t="shared" si="4"/>
        <v/>
      </c>
    </row>
    <row r="11" spans="2:20" ht="16.5" customHeight="1" x14ac:dyDescent="0.3">
      <c r="B11" s="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 t="str">
        <f t="shared" si="0"/>
        <v/>
      </c>
      <c r="Q11" s="11" t="str">
        <f t="shared" si="1"/>
        <v/>
      </c>
      <c r="R11" s="11" t="str">
        <f t="shared" si="2"/>
        <v/>
      </c>
      <c r="S11" s="12" t="str">
        <f t="shared" si="3"/>
        <v/>
      </c>
      <c r="T11" s="12" t="str">
        <f t="shared" si="4"/>
        <v/>
      </c>
    </row>
    <row r="12" spans="2:20" ht="16.5" customHeight="1" x14ac:dyDescent="0.3">
      <c r="B12" s="3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 t="str">
        <f t="shared" si="0"/>
        <v/>
      </c>
      <c r="Q12" s="11" t="str">
        <f t="shared" si="1"/>
        <v/>
      </c>
      <c r="R12" s="11" t="str">
        <f t="shared" si="2"/>
        <v/>
      </c>
      <c r="S12" s="12" t="str">
        <f t="shared" si="3"/>
        <v/>
      </c>
      <c r="T12" s="12" t="str">
        <f t="shared" si="4"/>
        <v/>
      </c>
    </row>
    <row r="13" spans="2:20" ht="16.5" customHeight="1" x14ac:dyDescent="0.3">
      <c r="B13" s="3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 t="str">
        <f t="shared" si="0"/>
        <v/>
      </c>
      <c r="Q13" s="11" t="str">
        <f t="shared" si="1"/>
        <v/>
      </c>
      <c r="R13" s="11" t="str">
        <f t="shared" si="2"/>
        <v/>
      </c>
      <c r="S13" s="12" t="str">
        <f t="shared" si="3"/>
        <v/>
      </c>
      <c r="T13" s="12" t="str">
        <f t="shared" si="4"/>
        <v/>
      </c>
    </row>
    <row r="14" spans="2:20" ht="16.5" customHeight="1" x14ac:dyDescent="0.3">
      <c r="B14" s="3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 t="str">
        <f t="shared" si="0"/>
        <v/>
      </c>
      <c r="Q14" s="11" t="str">
        <f t="shared" si="1"/>
        <v/>
      </c>
      <c r="R14" s="11" t="str">
        <f t="shared" si="2"/>
        <v/>
      </c>
      <c r="S14" s="12" t="str">
        <f t="shared" si="3"/>
        <v/>
      </c>
      <c r="T14" s="12" t="str">
        <f t="shared" si="4"/>
        <v/>
      </c>
    </row>
    <row r="15" spans="2:20" ht="16.5" customHeight="1" x14ac:dyDescent="0.3">
      <c r="B15" s="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 t="str">
        <f t="shared" si="0"/>
        <v/>
      </c>
      <c r="Q15" s="11" t="str">
        <f t="shared" si="1"/>
        <v/>
      </c>
      <c r="R15" s="11" t="str">
        <f t="shared" si="2"/>
        <v/>
      </c>
      <c r="S15" s="12" t="str">
        <f t="shared" si="3"/>
        <v/>
      </c>
      <c r="T15" s="12" t="str">
        <f t="shared" si="4"/>
        <v/>
      </c>
    </row>
    <row r="16" spans="2:20" ht="16.5" customHeight="1" x14ac:dyDescent="0.3">
      <c r="B16" s="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 t="str">
        <f t="shared" si="0"/>
        <v/>
      </c>
      <c r="Q16" s="11" t="str">
        <f t="shared" si="1"/>
        <v/>
      </c>
      <c r="R16" s="11" t="str">
        <f t="shared" si="2"/>
        <v/>
      </c>
      <c r="S16" s="12" t="str">
        <f t="shared" si="3"/>
        <v/>
      </c>
      <c r="T16" s="12" t="str">
        <f t="shared" si="4"/>
        <v/>
      </c>
    </row>
    <row r="17" spans="2:20" ht="16.5" customHeight="1" x14ac:dyDescent="0.3">
      <c r="B17" s="3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 t="str">
        <f t="shared" si="0"/>
        <v/>
      </c>
      <c r="Q17" s="11" t="str">
        <f t="shared" si="1"/>
        <v/>
      </c>
      <c r="R17" s="11" t="str">
        <f t="shared" si="2"/>
        <v/>
      </c>
      <c r="S17" s="12" t="str">
        <f t="shared" si="3"/>
        <v/>
      </c>
      <c r="T17" s="12" t="str">
        <f t="shared" si="4"/>
        <v/>
      </c>
    </row>
    <row r="18" spans="2:20" ht="16.5" customHeight="1" x14ac:dyDescent="0.3">
      <c r="B18" s="3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 t="str">
        <f t="shared" si="0"/>
        <v/>
      </c>
      <c r="Q18" s="11" t="str">
        <f t="shared" si="1"/>
        <v/>
      </c>
      <c r="R18" s="11" t="str">
        <f t="shared" si="2"/>
        <v/>
      </c>
      <c r="S18" s="12" t="str">
        <f t="shared" si="3"/>
        <v/>
      </c>
      <c r="T18" s="12" t="str">
        <f t="shared" si="4"/>
        <v/>
      </c>
    </row>
    <row r="19" spans="2:20" ht="16.5" customHeight="1" x14ac:dyDescent="0.3">
      <c r="B19" s="3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 t="str">
        <f t="shared" si="0"/>
        <v/>
      </c>
      <c r="Q19" s="11" t="str">
        <f t="shared" si="1"/>
        <v/>
      </c>
      <c r="R19" s="11" t="str">
        <f t="shared" si="2"/>
        <v/>
      </c>
      <c r="S19" s="12" t="str">
        <f t="shared" si="3"/>
        <v/>
      </c>
      <c r="T19" s="12" t="str">
        <f t="shared" si="4"/>
        <v/>
      </c>
    </row>
    <row r="20" spans="2:20" ht="16.5" customHeight="1" x14ac:dyDescent="0.3">
      <c r="B20" s="3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 t="str">
        <f t="shared" si="0"/>
        <v/>
      </c>
      <c r="Q20" s="11" t="str">
        <f t="shared" si="1"/>
        <v/>
      </c>
      <c r="R20" s="11" t="str">
        <f t="shared" si="2"/>
        <v/>
      </c>
      <c r="S20" s="12" t="str">
        <f t="shared" si="3"/>
        <v/>
      </c>
      <c r="T20" s="12" t="str">
        <f t="shared" si="4"/>
        <v/>
      </c>
    </row>
    <row r="21" spans="2:20" ht="16.5" customHeight="1" thickBot="1" x14ac:dyDescent="0.35">
      <c r="B21" s="2"/>
      <c r="C21" s="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 t="str">
        <f t="shared" si="0"/>
        <v/>
      </c>
      <c r="Q21" s="14" t="str">
        <f t="shared" si="1"/>
        <v/>
      </c>
      <c r="R21" s="14" t="str">
        <f t="shared" si="2"/>
        <v/>
      </c>
      <c r="S21" s="15" t="str">
        <f t="shared" si="3"/>
        <v/>
      </c>
      <c r="T21" s="15" t="str">
        <f t="shared" si="4"/>
        <v/>
      </c>
    </row>
    <row r="22" spans="2:20" ht="14.45" thickTop="1" x14ac:dyDescent="0.3">
      <c r="B22" s="5" t="s">
        <v>36</v>
      </c>
    </row>
  </sheetData>
  <sheetProtection formatCells="0"/>
  <mergeCells count="9">
    <mergeCell ref="B1:T1"/>
    <mergeCell ref="B3:B4"/>
    <mergeCell ref="C3:C4"/>
    <mergeCell ref="D3:O3"/>
    <mergeCell ref="P3:P4"/>
    <mergeCell ref="Q3:Q4"/>
    <mergeCell ref="R3:R4"/>
    <mergeCell ref="S3:S4"/>
    <mergeCell ref="T3:T4"/>
  </mergeCells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% CV</vt:lpstr>
      <vt:lpstr>% CV (2)</vt:lpstr>
      <vt:lpstr>'% CV'!Print_Area</vt:lpstr>
      <vt:lpstr>'% CV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2025-06-26T02:54:04Z</dcterms:modified>
</cp:coreProperties>
</file>