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Neonatal'!$A$1:$M$17</definedName>
  </definedNames>
  <calcPr calcId="144525"/>
</workbook>
</file>

<file path=xl/calcChain.xml><?xml version="1.0" encoding="utf-8"?>
<calcChain xmlns="http://schemas.openxmlformats.org/spreadsheetml/2006/main">
  <c r="K13" i="87" l="1"/>
  <c r="K12" i="87"/>
  <c r="K11" i="87"/>
  <c r="K10" i="87"/>
  <c r="H13" i="87"/>
  <c r="H12" i="87"/>
  <c r="H11" i="87"/>
  <c r="H10" i="87"/>
  <c r="E13" i="87"/>
  <c r="E12" i="87"/>
  <c r="E11" i="87"/>
  <c r="E10" i="87"/>
  <c r="M11" i="87" l="1"/>
  <c r="K8" i="87" l="1"/>
  <c r="K7" i="87"/>
  <c r="K6" i="87"/>
  <c r="K5" i="87"/>
  <c r="K4" i="87"/>
  <c r="G8" i="87"/>
  <c r="F8" i="87"/>
  <c r="G7" i="87"/>
  <c r="F7" i="87"/>
  <c r="G6" i="87"/>
  <c r="F6" i="87"/>
  <c r="G5" i="87"/>
  <c r="F5" i="87"/>
  <c r="G4" i="87"/>
  <c r="F4" i="87"/>
  <c r="E8" i="87"/>
  <c r="E7" i="87"/>
  <c r="E6" i="87"/>
  <c r="E5" i="87"/>
  <c r="E4" i="87"/>
  <c r="M13" i="87"/>
  <c r="M12" i="87"/>
  <c r="M10" i="87"/>
  <c r="J9" i="87"/>
  <c r="I9" i="87"/>
  <c r="D9" i="87"/>
  <c r="C9" i="87"/>
  <c r="G9" i="87" l="1"/>
  <c r="M6" i="87"/>
  <c r="M5" i="87"/>
  <c r="H7" i="87"/>
  <c r="K9" i="87"/>
  <c r="H6" i="87"/>
  <c r="H8" i="87"/>
  <c r="M8" i="87"/>
  <c r="M7" i="87"/>
  <c r="H5" i="87"/>
  <c r="F9" i="87"/>
  <c r="H4" i="87"/>
  <c r="E9" i="87"/>
  <c r="M9" i="87" s="1"/>
  <c r="M4" i="87"/>
  <c r="H9" i="87" l="1"/>
</calcChain>
</file>

<file path=xl/sharedStrings.xml><?xml version="1.0" encoding="utf-8"?>
<sst xmlns="http://schemas.openxmlformats.org/spreadsheetml/2006/main" count="37" uniqueCount="28">
  <si>
    <t>JUMLAH KELAHIRAN HIDUP</t>
  </si>
  <si>
    <t>Keterangan :</t>
  </si>
  <si>
    <t>Angka Perkiraan Neonatal komplikasi dihitung sebesar 20% dari Jumlah Kelahiran Hidup</t>
  </si>
  <si>
    <t>KELAHIRAN HIDUP 
LAKI-LAKI</t>
  </si>
  <si>
    <t>KELAHIRAN HIDUP 
PEREMPUAN</t>
  </si>
  <si>
    <t>PERKIRAAN KOMPLIKASI NEONATAL LAKI-LAKI</t>
  </si>
  <si>
    <t>PERKIRAAN KOMPLIKASI NEONATAL PEREMPUAN</t>
  </si>
  <si>
    <t>JUMLAH PERKIRAAN KOMPLIKASI NEONATAL</t>
  </si>
  <si>
    <t>SUSPECT PENANGANAN
KOMPLIKASI NEONATAL (Lk)</t>
  </si>
  <si>
    <t>SUSPECT PENANGANAN
KOMPLIKASI NEONATAL (Pr)</t>
  </si>
  <si>
    <t>JUMLAH SUSPECT PENANGANAN
KOMPLIKASI NEONATAL</t>
  </si>
  <si>
    <t>SATUAN</t>
  </si>
  <si>
    <t>Bayi</t>
  </si>
  <si>
    <t>CAKUPAN PENANGANAN PER 1.000 KH (%)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</si>
  <si>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</si>
  <si>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</si>
  <si>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</si>
  <si>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</si>
  <si>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</si>
  <si>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</si>
  <si>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</si>
  <si>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</si>
  <si>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KOTA BIMA 2018</t>
  </si>
  <si>
    <t>KOTA BIMA 2019</t>
  </si>
  <si>
    <t>KOTA BIMA 2020</t>
  </si>
  <si>
    <t>KOTA BIMA 2021</t>
  </si>
  <si>
    <t>Sumber: Bidang Kesehatan Keluarga, Dinas Kesehatan Kota Bima, Tahun 2023</t>
  </si>
  <si>
    <t>Cakupan Penanganan Komplikasi Neonatal menurut Jenis Kelamin di rinci per Kecamatan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</si>
</sst>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4" fontId="10" fillId="0" borderId="12" xfId="6" applyNumberFormat="1" applyFont="1" applyFill="1" applyBorder="1" applyAlignment="1" applyProtection="1">
      <alignment horizontal="center" vertical="center"/>
      <protection hidden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>
      <selection activeCell="O5" sqref="O5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9" width="12.5703125" style="1" customWidth="1"/>
    <col min="10" max="10" width="13" style="1" customWidth="1"/>
    <col min="11" max="11" width="13.85546875" style="1" customWidth="1"/>
    <col min="12" max="12" width="8.42578125" style="1" customWidth="1"/>
    <col min="13" max="13" width="11.85546875" style="1" customWidth="1"/>
    <col min="14" max="14" width="2" style="1" customWidth="1"/>
    <col min="15" max="16384" width="9.140625" style="1"/>
  </cols>
  <sheetData>
    <row r="1" spans="1:24" ht="15" x14ac:dyDescent="0.25">
      <c r="A1" s="23" t="s">
        <v>27</v>
      </c>
    </row>
    <row r="2" spans="1:24" x14ac:dyDescent="0.25">
      <c r="E2" s="28"/>
      <c r="H2" s="28"/>
      <c r="M2" s="29"/>
    </row>
    <row r="3" spans="1:24" ht="48.75" thickBot="1" x14ac:dyDescent="0.3">
      <c r="A3" s="34" t="s">
        <v>15</v>
      </c>
      <c r="B3" s="39" t="s">
        <v>14</v>
      </c>
      <c r="C3" s="31" t="s">
        <v>3</v>
      </c>
      <c r="D3" s="32" t="s">
        <v>4</v>
      </c>
      <c r="E3" s="33" t="s">
        <v>0</v>
      </c>
      <c r="F3" s="31" t="s">
        <v>5</v>
      </c>
      <c r="G3" s="32" t="s">
        <v>6</v>
      </c>
      <c r="H3" s="33" t="s">
        <v>7</v>
      </c>
      <c r="I3" s="31" t="s">
        <v>8</v>
      </c>
      <c r="J3" s="32" t="s">
        <v>9</v>
      </c>
      <c r="K3" s="33" t="s">
        <v>10</v>
      </c>
      <c r="L3" s="36" t="s">
        <v>11</v>
      </c>
      <c r="M3" s="32" t="s">
        <v>13</v>
      </c>
      <c r="N3" s="2"/>
      <c r="O3" s="3"/>
      <c r="P3" s="3"/>
      <c r="Q3" s="3"/>
      <c r="R3" s="3"/>
      <c r="S3" s="3"/>
      <c r="T3" s="3"/>
      <c r="U3" s="3"/>
      <c r="V3" s="3"/>
      <c r="W3" s="4"/>
      <c r="X3" s="4"/>
    </row>
    <row r="4" spans="1:24" ht="20.25" customHeight="1" thickTop="1" x14ac:dyDescent="0.25">
      <c r="A4" s="5">
        <v>527201</v>
      </c>
      <c r="B4" s="40" t="s">
        <v>17</v>
      </c>
      <c r="C4" s="19">
        <v>350</v>
      </c>
      <c r="D4" s="18">
        <v>313</v>
      </c>
      <c r="E4" s="20">
        <f>IF(COUNT(C4:D4)=0,"-",SUM(C4:D4))</f>
        <v>663</v>
      </c>
      <c r="F4" s="24">
        <f>IF(COUNT(C4)=0,"-",IF(SUM(C4)=0,0,ROUND(20%*C4,0)))</f>
        <v>70</v>
      </c>
      <c r="G4" s="20">
        <f>IF(COUNT(D4)=0,"-",IF(SUM(D4)=0,0,ROUND(20%*D4,0)))</f>
        <v>63</v>
      </c>
      <c r="H4" s="21">
        <f>IF(COUNT(F4:G4)=0,"-",ROUND(SUM(F4:G4),0))</f>
        <v>133</v>
      </c>
      <c r="I4" s="42">
        <v>37</v>
      </c>
      <c r="J4" s="43">
        <v>33</v>
      </c>
      <c r="K4" s="35">
        <f t="shared" ref="K4:K8" si="0">IF(COUNT(I4:J4)=0,"-",SUM(I4:J4))</f>
        <v>70</v>
      </c>
      <c r="L4" s="37" t="s">
        <v>12</v>
      </c>
      <c r="M4" s="26">
        <f>IF(COUNT(E4,K4)=0,"-",IF(OR(SUM(E4)=0,SUM(K4)=0),"-",ROUND(K4/E4*1000,2)))</f>
        <v>105.58</v>
      </c>
      <c r="N4" s="6"/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5">
        <v>527202</v>
      </c>
      <c r="B5" s="40" t="s">
        <v>18</v>
      </c>
      <c r="C5" s="19">
        <v>180</v>
      </c>
      <c r="D5" s="18">
        <v>161</v>
      </c>
      <c r="E5" s="20">
        <f t="shared" ref="E5:E13" si="1">IF(COUNT(C5:D5)=0,"-",SUM(C5:D5))</f>
        <v>341</v>
      </c>
      <c r="F5" s="24">
        <f t="shared" ref="F5:F8" si="2">IF(COUNT(C5)=0,"-",IF(SUM(C5)=0,0,ROUND(20%*C5,0)))</f>
        <v>36</v>
      </c>
      <c r="G5" s="20">
        <f t="shared" ref="G5:G8" si="3">IF(COUNT(D5)=0,"-",IF(SUM(D5)=0,0,ROUND(20%*D5,0)))</f>
        <v>32</v>
      </c>
      <c r="H5" s="21">
        <f t="shared" ref="H5:H8" si="4">IF(COUNT(F5:G5)=0,"-",ROUND(SUM(F5:G5),0))</f>
        <v>68</v>
      </c>
      <c r="I5" s="19">
        <v>20</v>
      </c>
      <c r="J5" s="18">
        <v>17</v>
      </c>
      <c r="K5" s="35">
        <f t="shared" si="0"/>
        <v>37</v>
      </c>
      <c r="L5" s="37" t="s">
        <v>12</v>
      </c>
      <c r="M5" s="26">
        <f t="shared" ref="M5:M13" si="5">IF(COUNT(E5,K5)=0,"-",IF(OR(SUM(E5)=0,SUM(K5)=0),"-",ROUND(K5/E5*1000,2)))</f>
        <v>108.5</v>
      </c>
      <c r="N5" s="6"/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5">
        <v>527203</v>
      </c>
      <c r="B6" s="40" t="s">
        <v>19</v>
      </c>
      <c r="C6" s="19">
        <v>329</v>
      </c>
      <c r="D6" s="18">
        <v>285</v>
      </c>
      <c r="E6" s="20">
        <f t="shared" si="1"/>
        <v>614</v>
      </c>
      <c r="F6" s="24">
        <f t="shared" si="2"/>
        <v>66</v>
      </c>
      <c r="G6" s="20">
        <f t="shared" si="3"/>
        <v>57</v>
      </c>
      <c r="H6" s="21">
        <f t="shared" si="4"/>
        <v>123</v>
      </c>
      <c r="I6" s="19">
        <v>32</v>
      </c>
      <c r="J6" s="18">
        <v>28</v>
      </c>
      <c r="K6" s="35">
        <f t="shared" si="0"/>
        <v>60</v>
      </c>
      <c r="L6" s="37" t="s">
        <v>12</v>
      </c>
      <c r="M6" s="26">
        <f t="shared" si="5"/>
        <v>97.72</v>
      </c>
      <c r="N6" s="6"/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5">
        <v>527204</v>
      </c>
      <c r="B7" s="40" t="s">
        <v>20</v>
      </c>
      <c r="C7" s="19">
        <v>378</v>
      </c>
      <c r="D7" s="18">
        <v>299</v>
      </c>
      <c r="E7" s="20">
        <f t="shared" si="1"/>
        <v>677</v>
      </c>
      <c r="F7" s="24">
        <f t="shared" si="2"/>
        <v>76</v>
      </c>
      <c r="G7" s="20">
        <f t="shared" si="3"/>
        <v>60</v>
      </c>
      <c r="H7" s="21">
        <f t="shared" si="4"/>
        <v>136</v>
      </c>
      <c r="I7" s="19">
        <v>37</v>
      </c>
      <c r="J7" s="18">
        <v>30</v>
      </c>
      <c r="K7" s="35">
        <f t="shared" si="0"/>
        <v>67</v>
      </c>
      <c r="L7" s="37" t="s">
        <v>12</v>
      </c>
      <c r="M7" s="26">
        <f t="shared" si="5"/>
        <v>98.97</v>
      </c>
      <c r="N7" s="6"/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5">
        <v>527205</v>
      </c>
      <c r="B8" s="40" t="s">
        <v>21</v>
      </c>
      <c r="C8" s="19">
        <v>367</v>
      </c>
      <c r="D8" s="18">
        <v>329</v>
      </c>
      <c r="E8" s="20">
        <f t="shared" si="1"/>
        <v>696</v>
      </c>
      <c r="F8" s="24">
        <f t="shared" si="2"/>
        <v>73</v>
      </c>
      <c r="G8" s="20">
        <f t="shared" si="3"/>
        <v>66</v>
      </c>
      <c r="H8" s="21">
        <f t="shared" si="4"/>
        <v>139</v>
      </c>
      <c r="I8" s="44">
        <v>35</v>
      </c>
      <c r="J8" s="45">
        <v>31</v>
      </c>
      <c r="K8" s="35">
        <f t="shared" si="0"/>
        <v>66</v>
      </c>
      <c r="L8" s="37" t="s">
        <v>12</v>
      </c>
      <c r="M8" s="26">
        <f t="shared" si="5"/>
        <v>94.83</v>
      </c>
      <c r="N8" s="6"/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0">
        <v>5272</v>
      </c>
      <c r="B9" s="41" t="s">
        <v>16</v>
      </c>
      <c r="C9" s="17">
        <f>IF(COUNT(C4:C8)=0,"-",SUM(C4:C8))</f>
        <v>1604</v>
      </c>
      <c r="D9" s="11">
        <f t="shared" ref="D9:K9" si="6">IF(COUNT(D4:D8)=0,"-",SUM(D4:D8))</f>
        <v>1387</v>
      </c>
      <c r="E9" s="11">
        <f t="shared" si="6"/>
        <v>2991</v>
      </c>
      <c r="F9" s="17">
        <f t="shared" si="6"/>
        <v>321</v>
      </c>
      <c r="G9" s="11">
        <f t="shared" si="6"/>
        <v>278</v>
      </c>
      <c r="H9" s="22">
        <f t="shared" si="6"/>
        <v>599</v>
      </c>
      <c r="I9" s="17">
        <f t="shared" si="6"/>
        <v>161</v>
      </c>
      <c r="J9" s="11">
        <f t="shared" si="6"/>
        <v>139</v>
      </c>
      <c r="K9" s="22">
        <f t="shared" si="6"/>
        <v>300</v>
      </c>
      <c r="L9" s="38" t="s">
        <v>12</v>
      </c>
      <c r="M9" s="27">
        <f t="shared" si="5"/>
        <v>100.3</v>
      </c>
      <c r="N9" s="12"/>
      <c r="O9" s="12"/>
      <c r="P9" s="13"/>
      <c r="Q9" s="12"/>
      <c r="R9" s="14"/>
      <c r="S9" s="12"/>
      <c r="T9" s="14"/>
      <c r="U9" s="12"/>
      <c r="V9" s="14"/>
      <c r="W9" s="12"/>
      <c r="X9" s="15"/>
    </row>
    <row r="10" spans="1:24" ht="20.100000000000001" customHeight="1" thickTop="1" x14ac:dyDescent="0.25">
      <c r="A10" s="46">
        <v>5272</v>
      </c>
      <c r="B10" s="47" t="s">
        <v>25</v>
      </c>
      <c r="C10" s="48">
        <v>1715</v>
      </c>
      <c r="D10" s="49">
        <v>1657</v>
      </c>
      <c r="E10" s="49">
        <f t="shared" si="1"/>
        <v>3372</v>
      </c>
      <c r="F10" s="48">
        <v>343</v>
      </c>
      <c r="G10" s="49">
        <v>332</v>
      </c>
      <c r="H10" s="50">
        <f t="shared" ref="H10:H13" si="7">IF(COUNT(F10:G10)=0,"-",SUM(F10:G10))</f>
        <v>675</v>
      </c>
      <c r="I10" s="48">
        <v>171</v>
      </c>
      <c r="J10" s="49">
        <v>165</v>
      </c>
      <c r="K10" s="50">
        <f t="shared" ref="K10:K13" si="8">IF(COUNT(I10:J10)=0,"-",SUM(I10:J10))</f>
        <v>336</v>
      </c>
      <c r="L10" s="51" t="s">
        <v>12</v>
      </c>
      <c r="M10" s="52">
        <f t="shared" si="5"/>
        <v>99.64</v>
      </c>
      <c r="N10" s="6"/>
      <c r="O10" s="6"/>
      <c r="P10" s="7"/>
      <c r="Q10" s="6"/>
      <c r="R10" s="8"/>
      <c r="S10" s="6"/>
      <c r="T10" s="8"/>
      <c r="U10" s="6"/>
      <c r="V10" s="8"/>
      <c r="W10" s="6"/>
      <c r="X10" s="10"/>
    </row>
    <row r="11" spans="1:24" ht="20.100000000000001" customHeight="1" x14ac:dyDescent="0.25">
      <c r="A11" s="60">
        <v>5272</v>
      </c>
      <c r="B11" s="61" t="s">
        <v>24</v>
      </c>
      <c r="C11" s="62">
        <v>1655</v>
      </c>
      <c r="D11" s="63">
        <v>1599</v>
      </c>
      <c r="E11" s="63">
        <f t="shared" si="1"/>
        <v>3254</v>
      </c>
      <c r="F11" s="62">
        <v>330</v>
      </c>
      <c r="G11" s="63">
        <v>320</v>
      </c>
      <c r="H11" s="64">
        <f t="shared" si="7"/>
        <v>650</v>
      </c>
      <c r="I11" s="62">
        <v>166</v>
      </c>
      <c r="J11" s="63">
        <v>177</v>
      </c>
      <c r="K11" s="64">
        <f t="shared" si="8"/>
        <v>343</v>
      </c>
      <c r="L11" s="65" t="s">
        <v>12</v>
      </c>
      <c r="M11" s="66">
        <f t="shared" ref="M11" si="9">IF(COUNT(E11,K11)=0,"-",IF(OR(SUM(E11)=0,SUM(K11)=0),"-",ROUND(K11/E11*1000,2)))</f>
        <v>105.41</v>
      </c>
      <c r="N11" s="6"/>
      <c r="O11" s="6"/>
      <c r="P11" s="7"/>
      <c r="Q11" s="6"/>
      <c r="R11" s="8"/>
      <c r="S11" s="6"/>
      <c r="T11" s="8"/>
      <c r="U11" s="6"/>
      <c r="V11" s="8"/>
      <c r="W11" s="6"/>
      <c r="X11" s="10"/>
    </row>
    <row r="12" spans="1:24" ht="20.100000000000001" customHeight="1" x14ac:dyDescent="0.25">
      <c r="A12" s="60">
        <v>5272</v>
      </c>
      <c r="B12" s="61" t="s">
        <v>23</v>
      </c>
      <c r="C12" s="62">
        <v>1700</v>
      </c>
      <c r="D12" s="63">
        <v>1530</v>
      </c>
      <c r="E12" s="63">
        <f t="shared" si="1"/>
        <v>3230</v>
      </c>
      <c r="F12" s="62">
        <v>341</v>
      </c>
      <c r="G12" s="63">
        <v>306</v>
      </c>
      <c r="H12" s="64">
        <f t="shared" si="7"/>
        <v>647</v>
      </c>
      <c r="I12" s="62">
        <v>210</v>
      </c>
      <c r="J12" s="63">
        <v>125</v>
      </c>
      <c r="K12" s="64">
        <f t="shared" si="8"/>
        <v>335</v>
      </c>
      <c r="L12" s="65" t="s">
        <v>12</v>
      </c>
      <c r="M12" s="66">
        <f t="shared" si="5"/>
        <v>103.72</v>
      </c>
      <c r="N12" s="6"/>
      <c r="O12" s="6"/>
      <c r="P12" s="7"/>
      <c r="Q12" s="6"/>
      <c r="R12" s="8"/>
      <c r="S12" s="6"/>
      <c r="T12" s="8"/>
      <c r="U12" s="6"/>
      <c r="V12" s="8"/>
      <c r="W12" s="6"/>
      <c r="X12" s="10"/>
    </row>
    <row r="13" spans="1:24" ht="20.100000000000001" customHeight="1" thickBot="1" x14ac:dyDescent="0.3">
      <c r="A13" s="53">
        <v>5272</v>
      </c>
      <c r="B13" s="54" t="s">
        <v>22</v>
      </c>
      <c r="C13" s="55">
        <v>1680</v>
      </c>
      <c r="D13" s="56">
        <v>1599</v>
      </c>
      <c r="E13" s="56">
        <f t="shared" si="1"/>
        <v>3279</v>
      </c>
      <c r="F13" s="55">
        <v>336</v>
      </c>
      <c r="G13" s="56">
        <v>319</v>
      </c>
      <c r="H13" s="57">
        <f t="shared" si="7"/>
        <v>655</v>
      </c>
      <c r="I13" s="55">
        <v>163</v>
      </c>
      <c r="J13" s="56">
        <v>152</v>
      </c>
      <c r="K13" s="57">
        <f t="shared" si="8"/>
        <v>315</v>
      </c>
      <c r="L13" s="58" t="s">
        <v>12</v>
      </c>
      <c r="M13" s="59">
        <f t="shared" si="5"/>
        <v>96.07</v>
      </c>
      <c r="N13" s="6"/>
      <c r="O13" s="6"/>
      <c r="P13" s="7"/>
      <c r="Q13" s="6"/>
      <c r="R13" s="8"/>
      <c r="S13" s="6"/>
      <c r="T13" s="8"/>
      <c r="U13" s="6"/>
      <c r="V13" s="8"/>
      <c r="W13" s="6"/>
      <c r="X13" s="10"/>
    </row>
    <row r="14" spans="1:24" ht="13.5" thickTop="1" x14ac:dyDescent="0.25">
      <c r="A14" s="25" t="s">
        <v>26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6" spans="1:24" x14ac:dyDescent="0.25">
      <c r="A16" s="1" t="s">
        <v>1</v>
      </c>
    </row>
    <row r="17" spans="1:1" x14ac:dyDescent="0.25">
      <c r="A17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2025-03-10T03:21:01Z</dcterms:modified>
</cp:coreProperties>
</file>