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omplikasi Neonatal" sheetId="87" r:id="rId1"/>
  </sheets>
  <definedNames>
    <definedName name="_xlnm.Print_Area" localSheetId="0">'Komplikasi Neonatal'!$A$1:$R$18</definedName>
  </definedNames>
  <calcPr calcId="144525"/>
</workbook>
</file>

<file path=xl/calcChain.xml><?xml version="1.0" encoding="utf-8"?>
<calcChain xmlns="http://schemas.openxmlformats.org/spreadsheetml/2006/main">
  <c r="H14" i="87" l="1"/>
  <c r="H13" i="87"/>
  <c r="H12" i="87"/>
  <c r="H11" i="87"/>
  <c r="H10" i="87"/>
  <c r="E14" i="87"/>
  <c r="E13" i="87"/>
  <c r="E12" i="87"/>
  <c r="E11" i="87"/>
  <c r="E10" i="87"/>
  <c r="R13" i="87" l="1"/>
  <c r="R12" i="87"/>
  <c r="R11" i="87"/>
  <c r="R9" i="87"/>
  <c r="R8" i="87"/>
  <c r="R7" i="87"/>
  <c r="R6" i="87"/>
  <c r="R5" i="87"/>
  <c r="R4" i="87"/>
  <c r="R10" i="87"/>
  <c r="P14" i="87"/>
  <c r="P13" i="87"/>
  <c r="P12" i="87"/>
  <c r="P11" i="87"/>
  <c r="P10" i="87"/>
  <c r="P8" i="87"/>
  <c r="P7" i="87"/>
  <c r="P6" i="87"/>
  <c r="P5" i="87"/>
  <c r="P4" i="87"/>
  <c r="M9" i="87"/>
  <c r="O9" i="87"/>
  <c r="N9" i="87"/>
  <c r="L9" i="87"/>
  <c r="K9" i="87"/>
  <c r="J9" i="87"/>
  <c r="I9" i="87"/>
  <c r="G8" i="87" l="1"/>
  <c r="F8" i="87"/>
  <c r="G7" i="87"/>
  <c r="F7" i="87"/>
  <c r="G6" i="87"/>
  <c r="F6" i="87"/>
  <c r="G5" i="87"/>
  <c r="F5" i="87"/>
  <c r="G4" i="87"/>
  <c r="F4" i="87"/>
  <c r="E8" i="87"/>
  <c r="E7" i="87"/>
  <c r="E6" i="87"/>
  <c r="E5" i="87"/>
  <c r="E4" i="87"/>
  <c r="G9" i="87"/>
  <c r="D9" i="87"/>
  <c r="C9" i="87"/>
  <c r="H7" i="87" l="1"/>
  <c r="P9" i="87"/>
  <c r="H6" i="87"/>
  <c r="H8" i="87"/>
  <c r="H5" i="87"/>
  <c r="F9" i="87"/>
  <c r="H4" i="87"/>
  <c r="E9" i="87"/>
  <c r="R14" i="87" l="1"/>
  <c r="H9" i="87"/>
</calcChain>
</file>

<file path=xl/sharedStrings.xml><?xml version="1.0" encoding="utf-8"?>
<sst xmlns="http://schemas.openxmlformats.org/spreadsheetml/2006/main" count="79" uniqueCount="35">
  <si>
    <t>JUMLAH KELAHIRAN HIDUP</t>
  </si>
  <si>
    <t>Keterangan :</t>
  </si>
  <si>
    <t>Angka Perkiraan Neonatal komplikasi dihitung sebesar 20% dari Jumlah Kelahiran Hidup</t>
  </si>
  <si>
    <t>KELAHIRAN HIDUP 
LAKI-LAKI</t>
  </si>
  <si>
    <t>KELAHIRAN HIDUP 
PEREMPUAN</t>
  </si>
  <si>
    <t>PERKIRAAN KOMPLIKASI NEONATAL LAKI-LAKI</t>
  </si>
  <si>
    <t>PERKIRAAN KOMPLIKASI NEONATAL PEREMPUAN</t>
  </si>
  <si>
    <t>JUMLAH PERKIRAAN KOMPLIKASI NEONATAL</t>
  </si>
  <si>
    <t>SATUAN</t>
  </si>
  <si>
    <t>Bayi</t>
  </si>
  <si>
    <t>NAMA WILAYAH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</si>
  <si>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</si>
  <si>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</si>
  <si>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</si>
  <si>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</si>
  <si>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</si>
  <si>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</si>
  <si>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</si>
  <si>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KOTA BIMA 2018</t>
  </si>
  <si>
    <t>KOTA BIMA 2019</t>
  </si>
  <si>
    <t>KOTA BIMA 2020</t>
  </si>
  <si>
    <t>-</t>
  </si>
  <si>
    <t>KOTA BIMA 2021</t>
  </si>
  <si>
    <t>Sumber: Bidang Kesehatan Keluarga, Dinas Kesehatan Kota Bima, Tahun 2024</t>
  </si>
  <si>
    <t>KOTA BIMA 2022</t>
  </si>
  <si>
    <t>NEONATUS KOMPLIKASI BBLR</t>
  </si>
  <si>
    <t>NEONATUS KOMPLIKASI ASFIKSIA</t>
  </si>
  <si>
    <t>NEONATUS KOMPLIKASI INFEKSI</t>
  </si>
  <si>
    <t>NEONATUS KOMPLIKASI KELAINAN KONGENITAL</t>
  </si>
  <si>
    <t>NEONATUS KOMPLIKASI TETANUS NEONATORUM</t>
  </si>
  <si>
    <t>NEONATUS KOMPLIKASI COVID-19</t>
  </si>
  <si>
    <t>NEONATUS KOMPLIKASI LAIN-LAIN</t>
  </si>
  <si>
    <t>TOTAL KOMPLIKASI NEONATUS</t>
  </si>
  <si>
    <t>CAKUPAN PENANGANAN KOMPLIKASI (%)</t>
  </si>
  <si>
    <t xml:space="preserve">Cakupan Penanganan Komplikasi Neonatal di Kota Bima Tahun 2023 menurut Jenis Komplikasi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</si>
</sst>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 applyProtection="1">
      <alignment horizontal="center" vertical="center"/>
      <protection locked="0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 applyProtection="1">
      <alignment horizontal="center" vertical="center"/>
      <protection hidden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42578125" style="1" customWidth="1"/>
    <col min="3" max="5" width="10" style="1" customWidth="1"/>
    <col min="6" max="8" width="10.7109375" style="1" customWidth="1"/>
    <col min="9" max="11" width="10" style="1" customWidth="1"/>
    <col min="12" max="12" width="12.42578125" style="1" customWidth="1"/>
    <col min="13" max="13" width="10.7109375" style="1" customWidth="1"/>
    <col min="14" max="15" width="10" style="1" customWidth="1"/>
    <col min="16" max="16" width="10.5703125" style="1" customWidth="1"/>
    <col min="17" max="17" width="8.42578125" style="1" customWidth="1"/>
    <col min="18" max="18" width="11.85546875" style="1" customWidth="1"/>
    <col min="19" max="19" width="2" style="1" customWidth="1"/>
    <col min="20" max="20" width="9.85546875" style="1" customWidth="1"/>
    <col min="21" max="16384" width="9.140625" style="1"/>
  </cols>
  <sheetData>
    <row r="1" spans="1:31" ht="15" x14ac:dyDescent="0.25">
      <c r="A1" s="23" t="s">
        <v>34</v>
      </c>
    </row>
    <row r="2" spans="1:31" x14ac:dyDescent="0.25">
      <c r="E2" s="28"/>
      <c r="H2" s="28"/>
      <c r="I2" s="28"/>
      <c r="J2" s="28"/>
      <c r="K2" s="28"/>
      <c r="L2" s="28"/>
      <c r="M2" s="28"/>
      <c r="N2" s="28"/>
      <c r="O2" s="28"/>
      <c r="R2" s="29"/>
    </row>
    <row r="3" spans="1:31" ht="48.75" thickBot="1" x14ac:dyDescent="0.3">
      <c r="A3" s="34" t="s">
        <v>11</v>
      </c>
      <c r="B3" s="38" t="s">
        <v>10</v>
      </c>
      <c r="C3" s="31" t="s">
        <v>3</v>
      </c>
      <c r="D3" s="32" t="s">
        <v>4</v>
      </c>
      <c r="E3" s="33" t="s">
        <v>0</v>
      </c>
      <c r="F3" s="31" t="s">
        <v>5</v>
      </c>
      <c r="G3" s="32" t="s">
        <v>6</v>
      </c>
      <c r="H3" s="33" t="s">
        <v>7</v>
      </c>
      <c r="I3" s="32" t="s">
        <v>25</v>
      </c>
      <c r="J3" s="32" t="s">
        <v>26</v>
      </c>
      <c r="K3" s="32" t="s">
        <v>27</v>
      </c>
      <c r="L3" s="32" t="s">
        <v>29</v>
      </c>
      <c r="M3" s="32" t="s">
        <v>28</v>
      </c>
      <c r="N3" s="32" t="s">
        <v>30</v>
      </c>
      <c r="O3" s="32" t="s">
        <v>31</v>
      </c>
      <c r="P3" s="35" t="s">
        <v>32</v>
      </c>
      <c r="Q3" s="35" t="s">
        <v>8</v>
      </c>
      <c r="R3" s="32" t="s">
        <v>33</v>
      </c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4"/>
      <c r="AE3" s="4"/>
    </row>
    <row r="4" spans="1:31" ht="20.25" customHeight="1" thickTop="1" x14ac:dyDescent="0.25">
      <c r="A4" s="5">
        <v>527201</v>
      </c>
      <c r="B4" s="39" t="s">
        <v>13</v>
      </c>
      <c r="C4" s="19">
        <v>354</v>
      </c>
      <c r="D4" s="18">
        <v>297</v>
      </c>
      <c r="E4" s="20">
        <f>IF(COUNT(C4:D4)=0,"-",SUM(C4:D4))</f>
        <v>651</v>
      </c>
      <c r="F4" s="24">
        <f>IF(COUNT(C4)=0,"-",IF(SUM(C4)=0,0,ROUND(20%*C4,0)))</f>
        <v>71</v>
      </c>
      <c r="G4" s="20">
        <f>IF(COUNT(D4)=0,"-",IF(SUM(D4)=0,0,ROUND(20%*D4,0)))</f>
        <v>59</v>
      </c>
      <c r="H4" s="21">
        <f>IF(COUNT(F4:G4)=0,"-",ROUND(SUM(F4:G4),0))</f>
        <v>130</v>
      </c>
      <c r="I4" s="20">
        <v>32</v>
      </c>
      <c r="J4" s="20">
        <v>24</v>
      </c>
      <c r="K4" s="20">
        <v>0</v>
      </c>
      <c r="L4" s="20">
        <v>0</v>
      </c>
      <c r="M4" s="20">
        <v>1</v>
      </c>
      <c r="N4" s="20">
        <v>0</v>
      </c>
      <c r="O4" s="20">
        <v>16</v>
      </c>
      <c r="P4" s="36">
        <f>IF(COUNT(I4:O4)=0,"-",SUM(I4:O4))</f>
        <v>73</v>
      </c>
      <c r="Q4" s="36" t="s">
        <v>9</v>
      </c>
      <c r="R4" s="26">
        <f t="shared" ref="R4:R8" si="0">IF(COUNT(H4,P4)=0,"-",IF(OR(SUM(H4)=0,SUM(P4)=0),0,ROUND(P4/H4*100,2)))</f>
        <v>56.15</v>
      </c>
      <c r="S4" s="6"/>
      <c r="T4" s="6"/>
      <c r="U4" s="7"/>
      <c r="V4" s="6"/>
      <c r="W4" s="7"/>
      <c r="X4" s="6"/>
      <c r="Y4" s="8"/>
      <c r="Z4" s="6"/>
      <c r="AA4" s="8"/>
      <c r="AB4" s="6"/>
      <c r="AC4" s="8"/>
      <c r="AD4" s="9"/>
      <c r="AE4" s="10"/>
    </row>
    <row r="5" spans="1:31" ht="20.25" customHeight="1" x14ac:dyDescent="0.25">
      <c r="A5" s="5">
        <v>527202</v>
      </c>
      <c r="B5" s="39" t="s">
        <v>14</v>
      </c>
      <c r="C5" s="19">
        <v>165</v>
      </c>
      <c r="D5" s="18">
        <v>147</v>
      </c>
      <c r="E5" s="20">
        <f t="shared" ref="E5:E14" si="1">IF(COUNT(C5:D5)=0,"-",SUM(C5:D5))</f>
        <v>312</v>
      </c>
      <c r="F5" s="24">
        <f t="shared" ref="F5:F8" si="2">IF(COUNT(C5)=0,"-",IF(SUM(C5)=0,0,ROUND(20%*C5,0)))</f>
        <v>33</v>
      </c>
      <c r="G5" s="20">
        <f t="shared" ref="G5:G8" si="3">IF(COUNT(D5)=0,"-",IF(SUM(D5)=0,0,ROUND(20%*D5,0)))</f>
        <v>29</v>
      </c>
      <c r="H5" s="21">
        <f t="shared" ref="H5:H8" si="4">IF(COUNT(F5:G5)=0,"-",ROUND(SUM(F5:G5),0))</f>
        <v>62</v>
      </c>
      <c r="I5" s="20">
        <v>7</v>
      </c>
      <c r="J5" s="20">
        <v>5</v>
      </c>
      <c r="K5" s="20">
        <v>0</v>
      </c>
      <c r="L5" s="20">
        <v>0</v>
      </c>
      <c r="M5" s="20">
        <v>0</v>
      </c>
      <c r="N5" s="20">
        <v>0</v>
      </c>
      <c r="O5" s="20">
        <v>3</v>
      </c>
      <c r="P5" s="36">
        <f t="shared" ref="P5:P8" si="5">IF(COUNT(I5:O5)=0,"-",SUM(I5:O5))</f>
        <v>15</v>
      </c>
      <c r="Q5" s="36" t="s">
        <v>9</v>
      </c>
      <c r="R5" s="26">
        <f t="shared" si="0"/>
        <v>24.19</v>
      </c>
      <c r="S5" s="6"/>
      <c r="T5" s="6"/>
      <c r="U5" s="7"/>
      <c r="V5" s="6"/>
      <c r="W5" s="7"/>
      <c r="X5" s="6"/>
      <c r="Y5" s="8"/>
      <c r="Z5" s="6"/>
      <c r="AA5" s="8"/>
      <c r="AB5" s="6"/>
      <c r="AC5" s="8"/>
      <c r="AD5" s="9"/>
      <c r="AE5" s="10"/>
    </row>
    <row r="6" spans="1:31" ht="20.25" customHeight="1" x14ac:dyDescent="0.25">
      <c r="A6" s="5">
        <v>527203</v>
      </c>
      <c r="B6" s="39" t="s">
        <v>15</v>
      </c>
      <c r="C6" s="19">
        <v>317</v>
      </c>
      <c r="D6" s="18">
        <v>260</v>
      </c>
      <c r="E6" s="20">
        <f t="shared" si="1"/>
        <v>577</v>
      </c>
      <c r="F6" s="24">
        <f t="shared" si="2"/>
        <v>63</v>
      </c>
      <c r="G6" s="20">
        <f t="shared" si="3"/>
        <v>52</v>
      </c>
      <c r="H6" s="21">
        <f t="shared" si="4"/>
        <v>115</v>
      </c>
      <c r="I6" s="20">
        <v>25</v>
      </c>
      <c r="J6" s="20">
        <v>18</v>
      </c>
      <c r="K6" s="20">
        <v>3</v>
      </c>
      <c r="L6" s="20">
        <v>0</v>
      </c>
      <c r="M6" s="20">
        <v>3</v>
      </c>
      <c r="N6" s="20">
        <v>0</v>
      </c>
      <c r="O6" s="20">
        <v>3</v>
      </c>
      <c r="P6" s="36">
        <f t="shared" si="5"/>
        <v>52</v>
      </c>
      <c r="Q6" s="36" t="s">
        <v>9</v>
      </c>
      <c r="R6" s="26">
        <f t="shared" si="0"/>
        <v>45.22</v>
      </c>
      <c r="S6" s="6"/>
      <c r="T6" s="6"/>
      <c r="U6" s="7"/>
      <c r="V6" s="6"/>
      <c r="W6" s="7"/>
      <c r="X6" s="6"/>
      <c r="Y6" s="8"/>
      <c r="Z6" s="6"/>
      <c r="AA6" s="8"/>
      <c r="AB6" s="6"/>
      <c r="AC6" s="8"/>
      <c r="AD6" s="9"/>
      <c r="AE6" s="10"/>
    </row>
    <row r="7" spans="1:31" ht="20.25" customHeight="1" x14ac:dyDescent="0.25">
      <c r="A7" s="5">
        <v>527204</v>
      </c>
      <c r="B7" s="39" t="s">
        <v>16</v>
      </c>
      <c r="C7" s="19">
        <v>313</v>
      </c>
      <c r="D7" s="18">
        <v>291</v>
      </c>
      <c r="E7" s="20">
        <f t="shared" si="1"/>
        <v>604</v>
      </c>
      <c r="F7" s="24">
        <f t="shared" si="2"/>
        <v>63</v>
      </c>
      <c r="G7" s="20">
        <f t="shared" si="3"/>
        <v>58</v>
      </c>
      <c r="H7" s="21">
        <f t="shared" si="4"/>
        <v>121</v>
      </c>
      <c r="I7" s="20">
        <v>26</v>
      </c>
      <c r="J7" s="20">
        <v>14</v>
      </c>
      <c r="K7" s="20">
        <v>11</v>
      </c>
      <c r="L7" s="20">
        <v>0</v>
      </c>
      <c r="M7" s="20">
        <v>2</v>
      </c>
      <c r="N7" s="20">
        <v>0</v>
      </c>
      <c r="O7" s="20">
        <v>11</v>
      </c>
      <c r="P7" s="36">
        <f t="shared" si="5"/>
        <v>64</v>
      </c>
      <c r="Q7" s="36" t="s">
        <v>9</v>
      </c>
      <c r="R7" s="26">
        <f t="shared" si="0"/>
        <v>52.89</v>
      </c>
      <c r="S7" s="6"/>
      <c r="T7" s="6"/>
      <c r="U7" s="7"/>
      <c r="V7" s="6"/>
      <c r="W7" s="7"/>
      <c r="X7" s="6"/>
      <c r="Y7" s="8"/>
      <c r="Z7" s="6"/>
      <c r="AA7" s="8"/>
      <c r="AB7" s="6"/>
      <c r="AC7" s="8"/>
      <c r="AD7" s="9"/>
      <c r="AE7" s="10"/>
    </row>
    <row r="8" spans="1:31" ht="20.25" customHeight="1" x14ac:dyDescent="0.25">
      <c r="A8" s="5">
        <v>527205</v>
      </c>
      <c r="B8" s="39" t="s">
        <v>17</v>
      </c>
      <c r="C8" s="19">
        <v>341</v>
      </c>
      <c r="D8" s="18">
        <v>333</v>
      </c>
      <c r="E8" s="20">
        <f t="shared" si="1"/>
        <v>674</v>
      </c>
      <c r="F8" s="24">
        <f t="shared" si="2"/>
        <v>68</v>
      </c>
      <c r="G8" s="20">
        <f t="shared" si="3"/>
        <v>67</v>
      </c>
      <c r="H8" s="21">
        <f t="shared" si="4"/>
        <v>135</v>
      </c>
      <c r="I8" s="20">
        <v>26</v>
      </c>
      <c r="J8" s="20">
        <v>16</v>
      </c>
      <c r="K8" s="20">
        <v>12</v>
      </c>
      <c r="L8" s="20">
        <v>0</v>
      </c>
      <c r="M8" s="20">
        <v>1</v>
      </c>
      <c r="N8" s="20">
        <v>0</v>
      </c>
      <c r="O8" s="20">
        <v>19</v>
      </c>
      <c r="P8" s="36">
        <f t="shared" si="5"/>
        <v>74</v>
      </c>
      <c r="Q8" s="36" t="s">
        <v>9</v>
      </c>
      <c r="R8" s="26">
        <f t="shared" si="0"/>
        <v>54.81</v>
      </c>
      <c r="S8" s="6"/>
      <c r="T8" s="6"/>
      <c r="U8" s="7"/>
      <c r="V8" s="6"/>
      <c r="W8" s="7"/>
      <c r="X8" s="6"/>
      <c r="Y8" s="8"/>
      <c r="Z8" s="6"/>
      <c r="AA8" s="8"/>
      <c r="AB8" s="6"/>
      <c r="AC8" s="8"/>
      <c r="AD8" s="9"/>
      <c r="AE8" s="10"/>
    </row>
    <row r="9" spans="1:31" ht="24.75" customHeight="1" thickBot="1" x14ac:dyDescent="0.3">
      <c r="A9" s="30">
        <v>5272</v>
      </c>
      <c r="B9" s="40" t="s">
        <v>12</v>
      </c>
      <c r="C9" s="17">
        <f>IF(COUNT(C4:C8)=0,"-",SUM(C4:C8))</f>
        <v>1490</v>
      </c>
      <c r="D9" s="11">
        <f t="shared" ref="D9:P9" si="6">IF(COUNT(D4:D8)=0,"-",SUM(D4:D8))</f>
        <v>1328</v>
      </c>
      <c r="E9" s="11">
        <f t="shared" si="6"/>
        <v>2818</v>
      </c>
      <c r="F9" s="17">
        <f t="shared" si="6"/>
        <v>298</v>
      </c>
      <c r="G9" s="11">
        <f t="shared" si="6"/>
        <v>265</v>
      </c>
      <c r="H9" s="22">
        <f t="shared" si="6"/>
        <v>563</v>
      </c>
      <c r="I9" s="11">
        <f t="shared" si="6"/>
        <v>116</v>
      </c>
      <c r="J9" s="11">
        <f t="shared" si="6"/>
        <v>77</v>
      </c>
      <c r="K9" s="11">
        <f t="shared" si="6"/>
        <v>26</v>
      </c>
      <c r="L9" s="11">
        <f t="shared" ref="L9:N9" si="7">IF(COUNT(L4:L8)=0,"-",SUM(L4:L8))</f>
        <v>0</v>
      </c>
      <c r="M9" s="11">
        <f t="shared" ref="M9" si="8">IF(COUNT(M4:M8)=0,"-",SUM(M4:M8))</f>
        <v>7</v>
      </c>
      <c r="N9" s="11">
        <f t="shared" si="7"/>
        <v>0</v>
      </c>
      <c r="O9" s="11">
        <f t="shared" ref="O9" si="9">IF(COUNT(O4:O8)=0,"-",SUM(O4:O8))</f>
        <v>52</v>
      </c>
      <c r="P9" s="37">
        <f t="shared" si="6"/>
        <v>278</v>
      </c>
      <c r="Q9" s="37" t="s">
        <v>9</v>
      </c>
      <c r="R9" s="27">
        <f>IF(COUNT(H9,P9)=0,"-",IF(OR(SUM(H9)=0,SUM(P9)=0),0,ROUND(P9/H9*100,2)))</f>
        <v>49.38</v>
      </c>
      <c r="S9" s="12"/>
      <c r="T9" s="12"/>
      <c r="U9" s="13"/>
      <c r="V9" s="12"/>
      <c r="W9" s="13"/>
      <c r="X9" s="12"/>
      <c r="Y9" s="14"/>
      <c r="Z9" s="12"/>
      <c r="AA9" s="14"/>
      <c r="AB9" s="12"/>
      <c r="AC9" s="14"/>
      <c r="AD9" s="12"/>
      <c r="AE9" s="15"/>
    </row>
    <row r="10" spans="1:31" ht="20.100000000000001" customHeight="1" thickTop="1" x14ac:dyDescent="0.25">
      <c r="A10" s="41">
        <v>5272</v>
      </c>
      <c r="B10" s="42" t="s">
        <v>24</v>
      </c>
      <c r="C10" s="43">
        <v>1604</v>
      </c>
      <c r="D10" s="44">
        <v>1387</v>
      </c>
      <c r="E10" s="44">
        <f t="shared" si="1"/>
        <v>2991</v>
      </c>
      <c r="F10" s="43">
        <v>321</v>
      </c>
      <c r="G10" s="44">
        <v>278</v>
      </c>
      <c r="H10" s="45">
        <f t="shared" ref="H10:H14" si="10">IF(COUNT(F10:G10)=0,"-",SUM(F10:G10))</f>
        <v>599</v>
      </c>
      <c r="I10" s="44" t="s">
        <v>21</v>
      </c>
      <c r="J10" s="44" t="s">
        <v>21</v>
      </c>
      <c r="K10" s="44" t="s">
        <v>21</v>
      </c>
      <c r="L10" s="44" t="s">
        <v>21</v>
      </c>
      <c r="M10" s="44" t="s">
        <v>21</v>
      </c>
      <c r="N10" s="44" t="s">
        <v>21</v>
      </c>
      <c r="O10" s="44" t="s">
        <v>21</v>
      </c>
      <c r="P10" s="46" t="str">
        <f t="shared" ref="P10:P14" si="11">IF(COUNT(I10:O10)=0,"-",SUM(I10:O10))</f>
        <v>-</v>
      </c>
      <c r="Q10" s="46" t="s">
        <v>9</v>
      </c>
      <c r="R10" s="47">
        <f>IF(COUNT(H10,P10)=0,"-",IF(OR(SUM(H10)=0,SUM(P10)=0),0,ROUND(P10/H10*100,2)))</f>
        <v>0</v>
      </c>
      <c r="S10" s="6"/>
      <c r="T10" s="6"/>
      <c r="U10" s="7"/>
      <c r="V10" s="6"/>
      <c r="W10" s="7"/>
      <c r="X10" s="6"/>
      <c r="Y10" s="8"/>
      <c r="Z10" s="6"/>
      <c r="AA10" s="8"/>
      <c r="AB10" s="6"/>
      <c r="AC10" s="8"/>
      <c r="AD10" s="6"/>
      <c r="AE10" s="10"/>
    </row>
    <row r="11" spans="1:31" ht="20.100000000000001" customHeight="1" x14ac:dyDescent="0.25">
      <c r="A11" s="55">
        <v>5272</v>
      </c>
      <c r="B11" s="56" t="s">
        <v>22</v>
      </c>
      <c r="C11" s="57">
        <v>1715</v>
      </c>
      <c r="D11" s="58">
        <v>1657</v>
      </c>
      <c r="E11" s="58">
        <f t="shared" si="1"/>
        <v>3372</v>
      </c>
      <c r="F11" s="57">
        <v>343</v>
      </c>
      <c r="G11" s="58">
        <v>332</v>
      </c>
      <c r="H11" s="59">
        <f t="shared" si="10"/>
        <v>675</v>
      </c>
      <c r="I11" s="58" t="s">
        <v>21</v>
      </c>
      <c r="J11" s="58" t="s">
        <v>21</v>
      </c>
      <c r="K11" s="58" t="s">
        <v>21</v>
      </c>
      <c r="L11" s="58" t="s">
        <v>21</v>
      </c>
      <c r="M11" s="58" t="s">
        <v>21</v>
      </c>
      <c r="N11" s="58" t="s">
        <v>21</v>
      </c>
      <c r="O11" s="58" t="s">
        <v>21</v>
      </c>
      <c r="P11" s="60" t="str">
        <f t="shared" si="11"/>
        <v>-</v>
      </c>
      <c r="Q11" s="60" t="s">
        <v>9</v>
      </c>
      <c r="R11" s="61">
        <f t="shared" ref="R11:R14" si="12">IF(COUNT(H11,P11)=0,"-",IF(OR(SUM(H11)=0,SUM(P11)=0),0,ROUND(P11/H11*100,2)))</f>
        <v>0</v>
      </c>
      <c r="S11" s="6"/>
      <c r="T11" s="6"/>
      <c r="U11" s="7"/>
      <c r="V11" s="6"/>
      <c r="W11" s="7"/>
      <c r="X11" s="6"/>
      <c r="Y11" s="8"/>
      <c r="Z11" s="6"/>
      <c r="AA11" s="8"/>
      <c r="AB11" s="6"/>
      <c r="AC11" s="8"/>
      <c r="AD11" s="6"/>
      <c r="AE11" s="10"/>
    </row>
    <row r="12" spans="1:31" ht="20.100000000000001" customHeight="1" x14ac:dyDescent="0.25">
      <c r="A12" s="55">
        <v>5272</v>
      </c>
      <c r="B12" s="56" t="s">
        <v>20</v>
      </c>
      <c r="C12" s="57">
        <v>1655</v>
      </c>
      <c r="D12" s="58">
        <v>1599</v>
      </c>
      <c r="E12" s="58">
        <f t="shared" si="1"/>
        <v>3254</v>
      </c>
      <c r="F12" s="57">
        <v>330</v>
      </c>
      <c r="G12" s="58">
        <v>320</v>
      </c>
      <c r="H12" s="59">
        <f t="shared" si="10"/>
        <v>650</v>
      </c>
      <c r="I12" s="58" t="s">
        <v>21</v>
      </c>
      <c r="J12" s="58" t="s">
        <v>21</v>
      </c>
      <c r="K12" s="58" t="s">
        <v>21</v>
      </c>
      <c r="L12" s="58" t="s">
        <v>21</v>
      </c>
      <c r="M12" s="58" t="s">
        <v>21</v>
      </c>
      <c r="N12" s="58" t="s">
        <v>21</v>
      </c>
      <c r="O12" s="58" t="s">
        <v>21</v>
      </c>
      <c r="P12" s="60" t="str">
        <f t="shared" si="11"/>
        <v>-</v>
      </c>
      <c r="Q12" s="60" t="s">
        <v>9</v>
      </c>
      <c r="R12" s="61">
        <f t="shared" si="12"/>
        <v>0</v>
      </c>
      <c r="S12" s="6"/>
      <c r="T12" s="6"/>
      <c r="U12" s="7"/>
      <c r="V12" s="6"/>
      <c r="W12" s="7"/>
      <c r="X12" s="6"/>
      <c r="Y12" s="8"/>
      <c r="Z12" s="6"/>
      <c r="AA12" s="8"/>
      <c r="AB12" s="6"/>
      <c r="AC12" s="8"/>
      <c r="AD12" s="6"/>
      <c r="AE12" s="10"/>
    </row>
    <row r="13" spans="1:31" ht="20.100000000000001" customHeight="1" x14ac:dyDescent="0.25">
      <c r="A13" s="55">
        <v>5272</v>
      </c>
      <c r="B13" s="56" t="s">
        <v>19</v>
      </c>
      <c r="C13" s="57">
        <v>1700</v>
      </c>
      <c r="D13" s="58">
        <v>1530</v>
      </c>
      <c r="E13" s="58">
        <f t="shared" si="1"/>
        <v>3230</v>
      </c>
      <c r="F13" s="57">
        <v>341</v>
      </c>
      <c r="G13" s="58">
        <v>306</v>
      </c>
      <c r="H13" s="59">
        <f t="shared" si="10"/>
        <v>647</v>
      </c>
      <c r="I13" s="58" t="s">
        <v>21</v>
      </c>
      <c r="J13" s="58" t="s">
        <v>21</v>
      </c>
      <c r="K13" s="58" t="s">
        <v>21</v>
      </c>
      <c r="L13" s="58" t="s">
        <v>21</v>
      </c>
      <c r="M13" s="58" t="s">
        <v>21</v>
      </c>
      <c r="N13" s="58" t="s">
        <v>21</v>
      </c>
      <c r="O13" s="58" t="s">
        <v>21</v>
      </c>
      <c r="P13" s="60" t="str">
        <f t="shared" si="11"/>
        <v>-</v>
      </c>
      <c r="Q13" s="60" t="s">
        <v>9</v>
      </c>
      <c r="R13" s="61">
        <f t="shared" si="12"/>
        <v>0</v>
      </c>
      <c r="S13" s="6"/>
      <c r="T13" s="6"/>
      <c r="U13" s="7"/>
      <c r="V13" s="6"/>
      <c r="W13" s="7"/>
      <c r="X13" s="6"/>
      <c r="Y13" s="8"/>
      <c r="Z13" s="6"/>
      <c r="AA13" s="8"/>
      <c r="AB13" s="6"/>
      <c r="AC13" s="8"/>
      <c r="AD13" s="6"/>
      <c r="AE13" s="10"/>
    </row>
    <row r="14" spans="1:31" ht="20.100000000000001" customHeight="1" thickBot="1" x14ac:dyDescent="0.3">
      <c r="A14" s="48">
        <v>5272</v>
      </c>
      <c r="B14" s="49" t="s">
        <v>18</v>
      </c>
      <c r="C14" s="50">
        <v>1680</v>
      </c>
      <c r="D14" s="51">
        <v>1599</v>
      </c>
      <c r="E14" s="51">
        <f t="shared" si="1"/>
        <v>3279</v>
      </c>
      <c r="F14" s="50">
        <v>336</v>
      </c>
      <c r="G14" s="51">
        <v>319</v>
      </c>
      <c r="H14" s="52">
        <f t="shared" si="10"/>
        <v>655</v>
      </c>
      <c r="I14" s="51" t="s">
        <v>21</v>
      </c>
      <c r="J14" s="51" t="s">
        <v>21</v>
      </c>
      <c r="K14" s="51" t="s">
        <v>21</v>
      </c>
      <c r="L14" s="51" t="s">
        <v>21</v>
      </c>
      <c r="M14" s="51" t="s">
        <v>21</v>
      </c>
      <c r="N14" s="51" t="s">
        <v>21</v>
      </c>
      <c r="O14" s="51" t="s">
        <v>21</v>
      </c>
      <c r="P14" s="53" t="str">
        <f t="shared" si="11"/>
        <v>-</v>
      </c>
      <c r="Q14" s="53" t="s">
        <v>9</v>
      </c>
      <c r="R14" s="54">
        <f t="shared" si="12"/>
        <v>0</v>
      </c>
      <c r="S14" s="6"/>
      <c r="T14" s="6"/>
      <c r="U14" s="7"/>
      <c r="V14" s="6"/>
      <c r="W14" s="7"/>
      <c r="X14" s="6"/>
      <c r="Y14" s="8"/>
      <c r="Z14" s="6"/>
      <c r="AA14" s="8"/>
      <c r="AB14" s="6"/>
      <c r="AC14" s="8"/>
      <c r="AD14" s="6"/>
      <c r="AE14" s="10"/>
    </row>
    <row r="15" spans="1:31" ht="13.5" thickTop="1" x14ac:dyDescent="0.25">
      <c r="A15" s="25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7" spans="1:1" x14ac:dyDescent="0.25">
      <c r="A17" s="1" t="s">
        <v>1</v>
      </c>
    </row>
    <row r="18" spans="1:1" x14ac:dyDescent="0.25">
      <c r="A18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Komplikasi Neonatal</vt:lpstr>
      <vt:lpstr>'Komplikasi Neonatal'!Print_Area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2025-03-10T03:20:46Z</dcterms:modified>
</cp:coreProperties>
</file>