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Lanjutan" sheetId="87" r:id="rId1"/>
  </sheets>
  <definedNames>
    <definedName name="_xlnm.Print_Area" localSheetId="0">'Imunisasi Lanjutan'!$A$1:$N$14</definedName>
  </definedNames>
  <calcPr calcId="144525"/>
</workbook>
</file>

<file path=xl/calcChain.xml><?xml version="1.0" encoding="utf-8"?>
<calcChain xmlns="http://schemas.openxmlformats.org/spreadsheetml/2006/main">
  <c r="I8" i="87" l="1"/>
  <c r="F17" i="87"/>
  <c r="K13" i="87"/>
  <c r="K12" i="87"/>
  <c r="K11" i="87"/>
  <c r="K10" i="87"/>
  <c r="H13" i="87"/>
  <c r="H12" i="87"/>
  <c r="H11" i="87"/>
  <c r="H10" i="87"/>
  <c r="E13" i="87"/>
  <c r="E12" i="87"/>
  <c r="E11" i="87"/>
  <c r="E10" i="87"/>
  <c r="M11" i="87" l="1"/>
  <c r="N11" i="87" l="1"/>
  <c r="N12" i="87"/>
  <c r="M12" i="87" l="1"/>
  <c r="J9" i="87"/>
  <c r="I9" i="87"/>
  <c r="G9" i="87"/>
  <c r="F9" i="87"/>
  <c r="M10" i="87"/>
  <c r="D9" i="87"/>
  <c r="C9" i="87"/>
  <c r="N10" i="87" l="1"/>
  <c r="M13" i="87"/>
  <c r="N13" i="87"/>
  <c r="K8" i="87" l="1"/>
  <c r="K7" i="87"/>
  <c r="K6" i="87"/>
  <c r="K5" i="87"/>
  <c r="K4" i="87"/>
  <c r="K9" i="87" l="1"/>
  <c r="H8" i="87"/>
  <c r="H7" i="87"/>
  <c r="H6" i="87"/>
  <c r="H5" i="87"/>
  <c r="H4" i="87"/>
  <c r="E8" i="87"/>
  <c r="E7" i="87"/>
  <c r="E6" i="87"/>
  <c r="E5" i="87"/>
  <c r="E4" i="87"/>
  <c r="N7" i="87" l="1"/>
  <c r="M7" i="87"/>
  <c r="N4" i="87"/>
  <c r="M4" i="87"/>
  <c r="N8" i="87"/>
  <c r="M8" i="87"/>
  <c r="N5" i="87"/>
  <c r="M5" i="87"/>
  <c r="N6" i="87"/>
  <c r="M6" i="87"/>
  <c r="E9" i="87"/>
  <c r="H9" i="87"/>
  <c r="N9" i="87" l="1"/>
  <c r="M9" i="87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<sst xmlns="http://schemas.openxmlformats.org/spreadsheetml/2006/main" count="36" uniqueCount="27">
  <si>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</si>
  <si>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</si>
  <si>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</si>
  <si>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</si>
  <si>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</si>
  <si>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</si>
  <si>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</si>
  <si>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</si>
  <si>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</si>
  <si>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 ANAK BADUTA 
LAKI-LAKI</t>
  </si>
  <si>
    <t>JUMLAH ANAK BADUTA 
PEREMPUAN</t>
  </si>
  <si>
    <t>TOTAL JUMLAH ANAK BADUTA</t>
  </si>
  <si>
    <t>BAYI LAKI-LAKI DI IMUNISASI DPT-HB-Hib4</t>
  </si>
  <si>
    <t>BAYI PEREMPUAN DI IMUNISASI DPT-HB-Hib4</t>
  </si>
  <si>
    <t>TOTAL BAYI 
DI IMUNISASI DPT-HB-Hib4</t>
  </si>
  <si>
    <t>BAYI LAKI-LAKI DI IMUNISASI CAMPAK2/MR2</t>
  </si>
  <si>
    <t>BAYI PEREMPUAN DI IMUNISASI CAMPAK2/MR2</t>
  </si>
  <si>
    <t>TOTAL BAYI 
DI IMUNISASI CAMPAK2/MR2</t>
  </si>
  <si>
    <t>CAKUPAN IMUNISASI 
DPT-HB-Hib4 
(%)</t>
  </si>
  <si>
    <t>CAKUPAN IMUNISASI 
CAMPAK2/MR2 
(%)</t>
  </si>
  <si>
    <t>Orang</t>
  </si>
  <si>
    <t>KOTA BIMA 2018</t>
  </si>
  <si>
    <t>KOTA BIMA 2019</t>
  </si>
  <si>
    <t>KOTA BIMA 2020</t>
  </si>
  <si>
    <t>KOTA BIMA 2021</t>
  </si>
  <si>
    <t>Sumber: Bidang P2PL, Dinas Kesehatan Kota Bima, Tahun 2023</t>
  </si>
  <si>
    <t>Cakupan Imunisasi Lanjutan DPT-HB-Hib-4, dan CAMPAK2/MR2 pada Anak BADUTA di Kota Bima Tahun 2022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</si>
</sst>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" style="1" customWidth="1"/>
    <col min="3" max="4" width="12" style="1" customWidth="1"/>
    <col min="5" max="5" width="12.42578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12.42578125" style="1" customWidth="1"/>
    <col min="10" max="10" width="13.5703125" style="1" customWidth="1"/>
    <col min="11" max="11" width="12.42578125" style="1" customWidth="1"/>
    <col min="12" max="12" width="8.85546875" style="1" customWidth="1"/>
    <col min="13" max="13" width="12.85546875" style="1" customWidth="1"/>
    <col min="14" max="14" width="13.42578125" style="1" customWidth="1"/>
    <col min="15" max="16384" width="9.140625" style="1"/>
  </cols>
  <sheetData>
    <row r="1" spans="1:24" ht="15" x14ac:dyDescent="0.25">
      <c r="A1" s="19" t="s">
        <v>26</v>
      </c>
    </row>
    <row r="2" spans="1:24" x14ac:dyDescent="0.25">
      <c r="E2" s="21"/>
    </row>
    <row r="3" spans="1:24" ht="51.75" thickBot="1" x14ac:dyDescent="0.3">
      <c r="A3" s="22" t="s">
        <v>0</v>
      </c>
      <c r="B3" s="23" t="s">
        <v>1</v>
      </c>
      <c r="C3" s="24" t="s">
        <v>9</v>
      </c>
      <c r="D3" s="25" t="s">
        <v>10</v>
      </c>
      <c r="E3" s="26" t="s">
        <v>11</v>
      </c>
      <c r="F3" s="24" t="s">
        <v>12</v>
      </c>
      <c r="G3" s="25" t="s">
        <v>13</v>
      </c>
      <c r="H3" s="26" t="s">
        <v>14</v>
      </c>
      <c r="I3" s="24" t="s">
        <v>15</v>
      </c>
      <c r="J3" s="25" t="s">
        <v>16</v>
      </c>
      <c r="K3" s="26" t="s">
        <v>17</v>
      </c>
      <c r="L3" s="33" t="s">
        <v>8</v>
      </c>
      <c r="M3" s="35" t="s">
        <v>18</v>
      </c>
      <c r="N3" s="35" t="s">
        <v>19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2</v>
      </c>
      <c r="C4" s="17">
        <v>362</v>
      </c>
      <c r="D4" s="16">
        <v>358</v>
      </c>
      <c r="E4" s="20">
        <f>IF(SUM(C4:D4)=0,0,SUM(C4:D4))</f>
        <v>720</v>
      </c>
      <c r="F4" s="17">
        <v>261</v>
      </c>
      <c r="G4" s="16">
        <v>146</v>
      </c>
      <c r="H4" s="31">
        <f t="shared" ref="H4:H8" si="0">IF(SUM(F4:G4)=0,0,SUM(F4:G4))</f>
        <v>407</v>
      </c>
      <c r="I4" s="17">
        <v>359</v>
      </c>
      <c r="J4" s="16">
        <v>249</v>
      </c>
      <c r="K4" s="31">
        <f t="shared" ref="K4:K8" si="1">IF(SUM(I4:J4)=0,0,SUM(I4:J4))</f>
        <v>608</v>
      </c>
      <c r="L4" s="34" t="s">
        <v>20</v>
      </c>
      <c r="M4" s="36">
        <f>IF(OR(SUM(E4)=0,SUM(H4)=0),0,ROUND(SUM(H4)/E4*100,2))</f>
        <v>56.53</v>
      </c>
      <c r="N4" s="36">
        <f>IF(OR(SUM(E4)=0,SUM(K4)=0),0,ROUND(SUM(K4)/E4*100,2))</f>
        <v>84.44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3</v>
      </c>
      <c r="C5" s="17">
        <v>180</v>
      </c>
      <c r="D5" s="16">
        <v>179</v>
      </c>
      <c r="E5" s="20">
        <f t="shared" ref="E5:E13" si="2">IF(SUM(C5:D5)=0,0,SUM(C5:D5))</f>
        <v>359</v>
      </c>
      <c r="F5" s="17">
        <v>180</v>
      </c>
      <c r="G5" s="16">
        <v>178</v>
      </c>
      <c r="H5" s="31">
        <f t="shared" si="0"/>
        <v>358</v>
      </c>
      <c r="I5" s="17">
        <v>180</v>
      </c>
      <c r="J5" s="16">
        <v>178</v>
      </c>
      <c r="K5" s="31">
        <f t="shared" si="1"/>
        <v>358</v>
      </c>
      <c r="L5" s="34" t="s">
        <v>20</v>
      </c>
      <c r="M5" s="36">
        <f t="shared" ref="M5:M12" si="3">IF(OR(SUM(E5)=0,SUM(H5)=0),0,ROUND(SUM(H5)/E5*100,2))</f>
        <v>99.72</v>
      </c>
      <c r="N5" s="36">
        <f t="shared" ref="N5:N12" si="4">IF(OR(SUM(E5)=0,SUM(K5)=0),0,ROUND(SUM(K5)/E5*100,2))</f>
        <v>99.72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4</v>
      </c>
      <c r="C6" s="17">
        <v>338</v>
      </c>
      <c r="D6" s="16">
        <v>332</v>
      </c>
      <c r="E6" s="20">
        <f t="shared" si="2"/>
        <v>670</v>
      </c>
      <c r="F6" s="17">
        <v>325</v>
      </c>
      <c r="G6" s="16">
        <v>322</v>
      </c>
      <c r="H6" s="31">
        <f t="shared" si="0"/>
        <v>647</v>
      </c>
      <c r="I6" s="17">
        <v>328</v>
      </c>
      <c r="J6" s="16">
        <v>258</v>
      </c>
      <c r="K6" s="31">
        <f t="shared" si="1"/>
        <v>586</v>
      </c>
      <c r="L6" s="34" t="s">
        <v>20</v>
      </c>
      <c r="M6" s="36">
        <f t="shared" si="3"/>
        <v>96.57</v>
      </c>
      <c r="N6" s="36">
        <f t="shared" si="4"/>
        <v>87.46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5</v>
      </c>
      <c r="C7" s="17">
        <v>405</v>
      </c>
      <c r="D7" s="16">
        <v>407</v>
      </c>
      <c r="E7" s="20">
        <f t="shared" si="2"/>
        <v>812</v>
      </c>
      <c r="F7" s="17">
        <v>405</v>
      </c>
      <c r="G7" s="16">
        <v>407</v>
      </c>
      <c r="H7" s="31">
        <f t="shared" si="0"/>
        <v>812</v>
      </c>
      <c r="I7" s="17">
        <v>405</v>
      </c>
      <c r="J7" s="16">
        <v>407</v>
      </c>
      <c r="K7" s="31">
        <f t="shared" si="1"/>
        <v>812</v>
      </c>
      <c r="L7" s="34" t="s">
        <v>20</v>
      </c>
      <c r="M7" s="36">
        <f t="shared" si="3"/>
        <v>100</v>
      </c>
      <c r="N7" s="36">
        <f t="shared" si="4"/>
        <v>100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6</v>
      </c>
      <c r="C8" s="17">
        <v>377</v>
      </c>
      <c r="D8" s="16">
        <v>370</v>
      </c>
      <c r="E8" s="20">
        <f t="shared" si="2"/>
        <v>747</v>
      </c>
      <c r="F8" s="17">
        <v>345</v>
      </c>
      <c r="G8" s="16">
        <v>303</v>
      </c>
      <c r="H8" s="31">
        <f t="shared" si="0"/>
        <v>648</v>
      </c>
      <c r="I8" s="17">
        <f>489-112</f>
        <v>377</v>
      </c>
      <c r="J8" s="16">
        <v>370</v>
      </c>
      <c r="K8" s="31">
        <f t="shared" si="1"/>
        <v>747</v>
      </c>
      <c r="L8" s="34" t="s">
        <v>20</v>
      </c>
      <c r="M8" s="36">
        <f t="shared" si="3"/>
        <v>86.75</v>
      </c>
      <c r="N8" s="36">
        <f t="shared" si="4"/>
        <v>100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27">
        <v>5272</v>
      </c>
      <c r="B9" s="28" t="s">
        <v>7</v>
      </c>
      <c r="C9" s="29">
        <f>SUM(C4:C8)</f>
        <v>1662</v>
      </c>
      <c r="D9" s="30">
        <f>SUM(D4:D8)</f>
        <v>1646</v>
      </c>
      <c r="E9" s="30">
        <f t="shared" ref="E9:H9" si="5">IF(SUM(E4:E8)=0,0,SUM(E4:E8))</f>
        <v>3308</v>
      </c>
      <c r="F9" s="29">
        <f>SUM(F4:F8)</f>
        <v>1516</v>
      </c>
      <c r="G9" s="30">
        <f t="shared" ref="G9" si="6">SUM(G4:G8)</f>
        <v>1356</v>
      </c>
      <c r="H9" s="32">
        <f t="shared" si="5"/>
        <v>2872</v>
      </c>
      <c r="I9" s="29">
        <f>SUM(I4:I8)</f>
        <v>1649</v>
      </c>
      <c r="J9" s="30">
        <f t="shared" ref="J9" si="7">SUM(J4:J8)</f>
        <v>1462</v>
      </c>
      <c r="K9" s="32">
        <f t="shared" ref="K9" si="8">IF(SUM(K4:K8)=0,0,SUM(K4:K8))</f>
        <v>3111</v>
      </c>
      <c r="L9" s="37" t="s">
        <v>20</v>
      </c>
      <c r="M9" s="38">
        <f t="shared" si="3"/>
        <v>86.82</v>
      </c>
      <c r="N9" s="38">
        <f t="shared" si="4"/>
        <v>94.04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0" customFormat="1" ht="21" customHeight="1" thickTop="1" x14ac:dyDescent="0.25">
      <c r="A10" s="41">
        <v>5272</v>
      </c>
      <c r="B10" s="42" t="s">
        <v>24</v>
      </c>
      <c r="C10" s="43">
        <v>1662</v>
      </c>
      <c r="D10" s="44">
        <v>1646</v>
      </c>
      <c r="E10" s="44">
        <f t="shared" si="2"/>
        <v>3308</v>
      </c>
      <c r="F10" s="43">
        <v>1132</v>
      </c>
      <c r="G10" s="44">
        <v>1078</v>
      </c>
      <c r="H10" s="45">
        <f t="shared" ref="H10:H13" si="9">IF(SUM(F10:G10)=0,0,SUM(F10:G10))</f>
        <v>2210</v>
      </c>
      <c r="I10" s="43">
        <v>1035</v>
      </c>
      <c r="J10" s="44">
        <v>1024</v>
      </c>
      <c r="K10" s="45">
        <f t="shared" ref="K10:K13" si="10">IF(SUM(I10:J10)=0,0,SUM(I10:J10))</f>
        <v>2059</v>
      </c>
      <c r="L10" s="46" t="s">
        <v>20</v>
      </c>
      <c r="M10" s="47">
        <f t="shared" si="3"/>
        <v>66.81</v>
      </c>
      <c r="N10" s="47">
        <f t="shared" si="4"/>
        <v>62.24</v>
      </c>
      <c r="O10" s="6"/>
      <c r="P10" s="7"/>
      <c r="Q10" s="6"/>
      <c r="R10" s="8"/>
      <c r="S10" s="6"/>
      <c r="T10" s="8"/>
      <c r="U10" s="6"/>
      <c r="V10" s="8"/>
      <c r="W10" s="6"/>
      <c r="X10" s="39"/>
    </row>
    <row r="11" spans="1:24" s="40" customFormat="1" ht="21" customHeight="1" x14ac:dyDescent="0.25">
      <c r="A11" s="55">
        <v>5272</v>
      </c>
      <c r="B11" s="56" t="s">
        <v>23</v>
      </c>
      <c r="C11" s="57">
        <v>1475</v>
      </c>
      <c r="D11" s="58">
        <v>1769</v>
      </c>
      <c r="E11" s="58">
        <f t="shared" si="2"/>
        <v>3244</v>
      </c>
      <c r="F11" s="57">
        <v>1148</v>
      </c>
      <c r="G11" s="58">
        <v>1120</v>
      </c>
      <c r="H11" s="59">
        <f t="shared" si="9"/>
        <v>2268</v>
      </c>
      <c r="I11" s="57">
        <v>748</v>
      </c>
      <c r="J11" s="58">
        <v>747</v>
      </c>
      <c r="K11" s="59">
        <f t="shared" si="10"/>
        <v>1495</v>
      </c>
      <c r="L11" s="60" t="s">
        <v>20</v>
      </c>
      <c r="M11" s="61">
        <f t="shared" ref="M11" si="11">IF(OR(SUM(E11)=0,SUM(H11)=0),0,ROUND(SUM(H11)/E11*100,2))</f>
        <v>69.91</v>
      </c>
      <c r="N11" s="61">
        <f t="shared" ref="N11" si="12">IF(OR(SUM(E11)=0,SUM(K11)=0),0,ROUND(SUM(K11)/E11*100,2))</f>
        <v>46.09</v>
      </c>
      <c r="O11" s="6"/>
      <c r="P11" s="7"/>
      <c r="Q11" s="6"/>
      <c r="R11" s="8"/>
      <c r="S11" s="6"/>
      <c r="T11" s="8"/>
      <c r="U11" s="6"/>
      <c r="V11" s="8"/>
      <c r="W11" s="6"/>
      <c r="X11" s="39"/>
    </row>
    <row r="12" spans="1:24" s="40" customFormat="1" ht="21" customHeight="1" x14ac:dyDescent="0.25">
      <c r="A12" s="55">
        <v>5272</v>
      </c>
      <c r="B12" s="56" t="s">
        <v>22</v>
      </c>
      <c r="C12" s="57">
        <v>2304</v>
      </c>
      <c r="D12" s="58">
        <v>2562</v>
      </c>
      <c r="E12" s="58">
        <f t="shared" si="2"/>
        <v>4866</v>
      </c>
      <c r="F12" s="57">
        <v>2084</v>
      </c>
      <c r="G12" s="58">
        <v>1726</v>
      </c>
      <c r="H12" s="59">
        <f t="shared" si="9"/>
        <v>3810</v>
      </c>
      <c r="I12" s="57">
        <v>1973</v>
      </c>
      <c r="J12" s="58">
        <v>1487</v>
      </c>
      <c r="K12" s="59">
        <f t="shared" si="10"/>
        <v>3460</v>
      </c>
      <c r="L12" s="60" t="s">
        <v>20</v>
      </c>
      <c r="M12" s="61">
        <f t="shared" si="3"/>
        <v>78.3</v>
      </c>
      <c r="N12" s="61">
        <f t="shared" si="4"/>
        <v>71.11</v>
      </c>
      <c r="O12" s="6"/>
      <c r="P12" s="7"/>
      <c r="Q12" s="6"/>
      <c r="R12" s="8"/>
      <c r="S12" s="6"/>
      <c r="T12" s="8"/>
      <c r="U12" s="6"/>
      <c r="V12" s="8"/>
      <c r="W12" s="6"/>
      <c r="X12" s="39"/>
    </row>
    <row r="13" spans="1:24" s="40" customFormat="1" ht="21" customHeight="1" thickBot="1" x14ac:dyDescent="0.3">
      <c r="A13" s="48">
        <v>5272</v>
      </c>
      <c r="B13" s="49" t="s">
        <v>21</v>
      </c>
      <c r="C13" s="50">
        <v>1471</v>
      </c>
      <c r="D13" s="51">
        <v>1764</v>
      </c>
      <c r="E13" s="51">
        <f t="shared" si="2"/>
        <v>3235</v>
      </c>
      <c r="F13" s="50">
        <v>1360</v>
      </c>
      <c r="G13" s="51">
        <v>1198</v>
      </c>
      <c r="H13" s="52">
        <f t="shared" si="9"/>
        <v>2558</v>
      </c>
      <c r="I13" s="50">
        <v>1268</v>
      </c>
      <c r="J13" s="51">
        <v>1034</v>
      </c>
      <c r="K13" s="52">
        <f t="shared" si="10"/>
        <v>2302</v>
      </c>
      <c r="L13" s="53" t="s">
        <v>20</v>
      </c>
      <c r="M13" s="54">
        <f t="shared" ref="M13" si="13">IF(OR(SUM(E13)=0,SUM(H13)=0),0,ROUND(SUM(H13)/E13*100,2))</f>
        <v>79.069999999999993</v>
      </c>
      <c r="N13" s="54">
        <f t="shared" ref="N13" si="14">IF(OR(SUM(E13)=0,SUM(K13)=0),0,ROUND(SUM(K13)/E13*100,2))</f>
        <v>71.16</v>
      </c>
      <c r="O13" s="6"/>
      <c r="P13" s="7"/>
      <c r="Q13" s="6"/>
      <c r="R13" s="8"/>
      <c r="S13" s="6"/>
      <c r="T13" s="8"/>
      <c r="U13" s="6"/>
      <c r="V13" s="8"/>
      <c r="W13" s="6"/>
      <c r="X13" s="39"/>
    </row>
    <row r="14" spans="1:24" ht="13.5" thickTop="1" x14ac:dyDescent="0.25">
      <c r="A14" s="18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6" spans="1:24" x14ac:dyDescent="0.25">
      <c r="I16" s="62"/>
    </row>
    <row r="17" spans="6:6" x14ac:dyDescent="0.25">
      <c r="F17" s="62">
        <f>F5-C5</f>
        <v>0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Lanjutan</vt:lpstr>
      <vt:lpstr>'Imunisasi Lanjutan'!Print_Area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2025-03-08T15:44:41Z</dcterms:modified>
</cp:coreProperties>
</file>