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Usia Produktif" sheetId="87" r:id="rId1"/>
  </sheets>
  <definedNames>
    <definedName name="_xlnm.Print_Area" localSheetId="0">'Kesehatan Usia Produktif'!$A$1:$J$20</definedName>
  </definedNames>
  <calcPr calcId="144525" iterateDelta="1E-4"/>
</workbook>
</file>

<file path=xl/calcChain.xml><?xml version="1.0" encoding="utf-8"?>
<calcChain xmlns="http://schemas.openxmlformats.org/spreadsheetml/2006/main">
  <c r="H13" i="87" l="1"/>
  <c r="J13" i="87" s="1"/>
  <c r="H12" i="87"/>
  <c r="H11" i="87"/>
  <c r="J11" i="87" s="1"/>
  <c r="J12" i="87"/>
  <c r="E13" i="87"/>
  <c r="E12" i="87"/>
  <c r="E11" i="87"/>
  <c r="E10" i="87"/>
  <c r="H10" i="87" l="1"/>
  <c r="H8" i="87" l="1"/>
  <c r="H7" i="87"/>
  <c r="H6" i="87"/>
  <c r="H5" i="87"/>
  <c r="H4" i="87"/>
  <c r="E8" i="87"/>
  <c r="J8" i="87" s="1"/>
  <c r="E7" i="87"/>
  <c r="E6" i="87"/>
  <c r="J6" i="87" s="1"/>
  <c r="E5" i="87"/>
  <c r="E4" i="87"/>
  <c r="J4" i="87" s="1"/>
  <c r="G9" i="87"/>
  <c r="F9" i="87"/>
  <c r="D9" i="87"/>
  <c r="C9" i="87"/>
  <c r="J7" i="87" l="1"/>
  <c r="J5" i="87"/>
  <c r="J10" i="87"/>
  <c r="H9" i="87" l="1"/>
  <c r="E9" i="87" l="1"/>
  <c r="J9" i="87" s="1"/>
</calcChain>
</file>

<file path=xl/sharedStrings.xml><?xml version="1.0" encoding="utf-8"?>
<sst xmlns="http://schemas.openxmlformats.org/spreadsheetml/2006/main" count="36" uniqueCount="27">
  <si>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</si>
  <si>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</si>
  <si>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</si>
  <si>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</si>
  <si>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</si>
  <si>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</si>
  <si>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</si>
  <si>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</si>
  <si>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SATUAN</t>
  </si>
  <si>
    <t>Orang</t>
  </si>
  <si>
    <t>Catatan :</t>
  </si>
  <si>
    <t>SKRINING KESEHATAN LAKI-LAKI</t>
  </si>
  <si>
    <t>SKRINING KESEHATAN PEREMPUAN</t>
  </si>
  <si>
    <t>TOTAL SKRINING KESEHATAN</t>
  </si>
  <si>
    <t>CAKUPAN PELAYANAN KESEHATAN USILA (%)</t>
  </si>
  <si>
    <t>- SKRINING KESEHATAN LAKI-LAKI = Jumlah penduduk laki laki (usia &gt; 60 Thn) yang mendapat pelayanan Skrining Kesehatan sesuai standar</t>
  </si>
  <si>
    <t>- SKRINING KESEHATAN PEREMPUAN = Jumlah penduduk perempuan (usia &gt; 60 Thn) yang mendapat pelayanan Skrining Kesehatan sesuai standar</t>
  </si>
  <si>
    <t>- TOTAL SKRINING KESEHATAN = Total Jumlah penduduk (usia &gt; 60 Thn) yang mendapat pelayanan Skrining Kesehatan sesuai standar</t>
  </si>
  <si>
    <t>KOTA BIMA 2018</t>
  </si>
  <si>
    <t>KOTA BIMA 2019</t>
  </si>
  <si>
    <t>JMLH PENDUDUK LAKI-LAKI
(USIA &gt; 60 THN)</t>
  </si>
  <si>
    <t>JMLH PENDUDUK PEREMPUAN
(USIA &gt; 60 THN)</t>
  </si>
  <si>
    <t>TOTAL JUMLAH PENDUDUK 
(USIA &gt; 60 THN)</t>
  </si>
  <si>
    <t>KOTA BIMA 2020</t>
  </si>
  <si>
    <t>KOTA BIMA 2021</t>
  </si>
  <si>
    <t>Sumber: Bidang P2PL, Dinas Kesehatan Kota Bima, Tahun 2023</t>
  </si>
  <si>
    <t xml:space="preserve">Cakupan Pelayanan Kesehatan Usia Lanjut (Usian &gt; 60 Thn) di Kota Bima Tahun 2022, menurut Jenis Kelamin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</si>
</sst>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1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 applyProtection="1">
      <alignment vertical="center"/>
      <protection locked="0"/>
    </xf>
    <xf numFmtId="4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4" fontId="9" fillId="2" borderId="2" xfId="6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3" fontId="10" fillId="0" borderId="6" xfId="6" applyNumberFormat="1" applyFont="1" applyFill="1" applyBorder="1" applyAlignment="1">
      <alignment horizontal="center" vertical="center"/>
    </xf>
    <xf numFmtId="3" fontId="9" fillId="2" borderId="5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>
      <alignment horizontal="center" vertical="center"/>
    </xf>
    <xf numFmtId="4" fontId="10" fillId="0" borderId="7" xfId="6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0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>
      <alignment horizontal="center" vertical="center"/>
    </xf>
    <xf numFmtId="4" fontId="10" fillId="0" borderId="13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5"/>
  <cols>
    <col min="1" max="1" width="8.85546875" style="1" customWidth="1"/>
    <col min="2" max="2" width="15.85546875" style="1" customWidth="1"/>
    <col min="3" max="5" width="13.7109375" style="1" customWidth="1"/>
    <col min="6" max="8" width="9.85546875" style="1" customWidth="1"/>
    <col min="9" max="9" width="8.28515625" style="1" customWidth="1"/>
    <col min="10" max="10" width="14" style="1" customWidth="1"/>
    <col min="11" max="16384" width="9.140625" style="1"/>
  </cols>
  <sheetData>
    <row r="1" spans="1:20" ht="15" x14ac:dyDescent="0.25">
      <c r="A1" s="18" t="s">
        <v>26</v>
      </c>
    </row>
    <row r="2" spans="1:20" x14ac:dyDescent="0.25">
      <c r="E2" s="22"/>
    </row>
    <row r="3" spans="1:20" ht="48" customHeight="1" thickBot="1" x14ac:dyDescent="0.3">
      <c r="A3" s="23" t="s">
        <v>6</v>
      </c>
      <c r="B3" s="24" t="s">
        <v>7</v>
      </c>
      <c r="C3" s="25" t="s">
        <v>20</v>
      </c>
      <c r="D3" s="26" t="s">
        <v>21</v>
      </c>
      <c r="E3" s="27" t="s">
        <v>22</v>
      </c>
      <c r="F3" s="25" t="s">
        <v>11</v>
      </c>
      <c r="G3" s="26" t="s">
        <v>12</v>
      </c>
      <c r="H3" s="27" t="s">
        <v>13</v>
      </c>
      <c r="I3" s="36" t="s">
        <v>8</v>
      </c>
      <c r="J3" s="26" t="s">
        <v>14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0</v>
      </c>
      <c r="C4" s="16">
        <v>1359</v>
      </c>
      <c r="D4" s="15">
        <v>1675</v>
      </c>
      <c r="E4" s="17">
        <f>IF(COUNT(C4:D4)=0,"-",SUM(C4:D4))</f>
        <v>3034</v>
      </c>
      <c r="F4" s="16">
        <v>534</v>
      </c>
      <c r="G4" s="15">
        <v>644</v>
      </c>
      <c r="H4" s="17">
        <f t="shared" ref="H4:H8" si="0">IF(COUNT(F4:G4)=0,"-",SUM(F4:G4))</f>
        <v>1178</v>
      </c>
      <c r="I4" s="37" t="s">
        <v>9</v>
      </c>
      <c r="J4" s="21">
        <f>IF(COUNT(E4,H4)=0,"-",IF(OR(SUM(E4)=0,SUM(H4)=0),0,ROUND(SUM(H4)/E4*100,2)))</f>
        <v>38.83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1</v>
      </c>
      <c r="C5" s="16">
        <v>1035</v>
      </c>
      <c r="D5" s="15">
        <v>1087</v>
      </c>
      <c r="E5" s="17">
        <f t="shared" ref="E5:E13" si="1">IF(COUNT(C5:D5)=0,"-",SUM(C5:D5))</f>
        <v>2122</v>
      </c>
      <c r="F5" s="16">
        <v>1278</v>
      </c>
      <c r="G5" s="15">
        <v>1534</v>
      </c>
      <c r="H5" s="17">
        <f t="shared" si="0"/>
        <v>2812</v>
      </c>
      <c r="I5" s="37" t="s">
        <v>9</v>
      </c>
      <c r="J5" s="21">
        <f t="shared" ref="J5:J8" si="2">IF(COUNT(E5,H5)=0,"-",IF(OR(SUM(E5)=0,SUM(H5)=0),0,ROUND(SUM(H5)/E5*100,2)))</f>
        <v>132.52000000000001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2</v>
      </c>
      <c r="C6" s="16">
        <v>1356</v>
      </c>
      <c r="D6" s="15">
        <v>1411</v>
      </c>
      <c r="E6" s="17">
        <f t="shared" si="1"/>
        <v>2767</v>
      </c>
      <c r="F6" s="16">
        <v>1008</v>
      </c>
      <c r="G6" s="15">
        <v>1300</v>
      </c>
      <c r="H6" s="17">
        <f t="shared" si="0"/>
        <v>2308</v>
      </c>
      <c r="I6" s="37" t="s">
        <v>9</v>
      </c>
      <c r="J6" s="21">
        <f t="shared" si="2"/>
        <v>83.41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3</v>
      </c>
      <c r="C7" s="16">
        <v>2051</v>
      </c>
      <c r="D7" s="15">
        <v>2477</v>
      </c>
      <c r="E7" s="17">
        <f t="shared" si="1"/>
        <v>4528</v>
      </c>
      <c r="F7" s="16">
        <v>889</v>
      </c>
      <c r="G7" s="15">
        <v>1376</v>
      </c>
      <c r="H7" s="17">
        <f t="shared" si="0"/>
        <v>2265</v>
      </c>
      <c r="I7" s="37" t="s">
        <v>9</v>
      </c>
      <c r="J7" s="21">
        <f t="shared" si="2"/>
        <v>50.02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4</v>
      </c>
      <c r="C8" s="16">
        <v>1512</v>
      </c>
      <c r="D8" s="15">
        <v>1639</v>
      </c>
      <c r="E8" s="17">
        <f t="shared" si="1"/>
        <v>3151</v>
      </c>
      <c r="F8" s="16">
        <v>2250</v>
      </c>
      <c r="G8" s="15">
        <v>2061</v>
      </c>
      <c r="H8" s="17">
        <f t="shared" si="0"/>
        <v>4311</v>
      </c>
      <c r="I8" s="37" t="s">
        <v>9</v>
      </c>
      <c r="J8" s="21">
        <f t="shared" si="2"/>
        <v>136.81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30">
        <v>5272</v>
      </c>
      <c r="B9" s="31" t="s">
        <v>5</v>
      </c>
      <c r="C9" s="32">
        <f>IF(COUNT(C4:C8)=0,"-",SUM(C4:C8))</f>
        <v>7313</v>
      </c>
      <c r="D9" s="33">
        <f t="shared" ref="D9:H9" si="3">IF(COUNT(D4:D8)=0,"-",SUM(D4:D8))</f>
        <v>8289</v>
      </c>
      <c r="E9" s="33">
        <f t="shared" si="3"/>
        <v>15602</v>
      </c>
      <c r="F9" s="32">
        <f t="shared" si="3"/>
        <v>5959</v>
      </c>
      <c r="G9" s="33">
        <f t="shared" si="3"/>
        <v>6915</v>
      </c>
      <c r="H9" s="33">
        <f t="shared" si="3"/>
        <v>12874</v>
      </c>
      <c r="I9" s="38" t="s">
        <v>9</v>
      </c>
      <c r="J9" s="34">
        <f>IF(COUNT(E9,H9)=0,"-",IF(OR(SUM(E9)=0,SUM(H9)=0),0,ROUND(SUM(H9)/E9*100,2)))</f>
        <v>82.52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0" customFormat="1" ht="20.100000000000001" customHeight="1" thickTop="1" x14ac:dyDescent="0.25">
      <c r="A10" s="41">
        <v>5272</v>
      </c>
      <c r="B10" s="42" t="s">
        <v>24</v>
      </c>
      <c r="C10" s="43">
        <v>6441</v>
      </c>
      <c r="D10" s="44">
        <v>7342</v>
      </c>
      <c r="E10" s="56">
        <f t="shared" si="1"/>
        <v>13783</v>
      </c>
      <c r="F10" s="43">
        <v>5840</v>
      </c>
      <c r="G10" s="44">
        <v>6770</v>
      </c>
      <c r="H10" s="56">
        <f t="shared" ref="H10:H13" si="4">IF(SUM(F10:G10)=0,"-",SUM(F10:G10))</f>
        <v>12610</v>
      </c>
      <c r="I10" s="45" t="s">
        <v>9</v>
      </c>
      <c r="J10" s="46">
        <f t="shared" ref="J10:J13" si="5">IF(OR(SUM(E10)=0,SUM(H10)=0),0,ROUND(SUM(H10)/E10*100,2))</f>
        <v>91.49</v>
      </c>
      <c r="K10" s="6"/>
      <c r="L10" s="7"/>
      <c r="M10" s="6"/>
      <c r="N10" s="8"/>
      <c r="O10" s="6"/>
      <c r="P10" s="8"/>
      <c r="Q10" s="6"/>
      <c r="R10" s="8"/>
      <c r="S10" s="6"/>
      <c r="T10" s="39"/>
    </row>
    <row r="11" spans="1:20" s="40" customFormat="1" ht="20.100000000000001" customHeight="1" x14ac:dyDescent="0.25">
      <c r="A11" s="53">
        <v>5272</v>
      </c>
      <c r="B11" s="54" t="s">
        <v>23</v>
      </c>
      <c r="C11" s="55">
        <v>6826</v>
      </c>
      <c r="D11" s="56">
        <v>7651</v>
      </c>
      <c r="E11" s="56">
        <f t="shared" si="1"/>
        <v>14477</v>
      </c>
      <c r="F11" s="55">
        <v>4822</v>
      </c>
      <c r="G11" s="56">
        <v>5566</v>
      </c>
      <c r="H11" s="56">
        <f t="shared" ref="H11:H13" si="6">IF(COUNT(F11:G11)=0,"-",SUM(F11:G11))</f>
        <v>10388</v>
      </c>
      <c r="I11" s="57" t="s">
        <v>9</v>
      </c>
      <c r="J11" s="58">
        <f t="shared" si="5"/>
        <v>71.760000000000005</v>
      </c>
      <c r="K11" s="6"/>
      <c r="L11" s="7"/>
      <c r="M11" s="6"/>
      <c r="N11" s="8"/>
      <c r="O11" s="6"/>
      <c r="P11" s="8"/>
      <c r="Q11" s="6"/>
      <c r="R11" s="8"/>
      <c r="S11" s="6"/>
      <c r="T11" s="39"/>
    </row>
    <row r="12" spans="1:20" s="40" customFormat="1" ht="20.100000000000001" customHeight="1" x14ac:dyDescent="0.25">
      <c r="A12" s="53">
        <v>5272</v>
      </c>
      <c r="B12" s="54" t="s">
        <v>19</v>
      </c>
      <c r="C12" s="55">
        <v>6336</v>
      </c>
      <c r="D12" s="56">
        <v>6963</v>
      </c>
      <c r="E12" s="56">
        <f t="shared" si="1"/>
        <v>13299</v>
      </c>
      <c r="F12" s="55">
        <v>2935</v>
      </c>
      <c r="G12" s="56">
        <v>3890</v>
      </c>
      <c r="H12" s="56">
        <f t="shared" si="6"/>
        <v>6825</v>
      </c>
      <c r="I12" s="57" t="s">
        <v>9</v>
      </c>
      <c r="J12" s="58">
        <f t="shared" si="5"/>
        <v>51.32</v>
      </c>
      <c r="K12" s="6"/>
      <c r="L12" s="7"/>
      <c r="M12" s="6"/>
      <c r="N12" s="8"/>
      <c r="O12" s="6"/>
      <c r="P12" s="8"/>
      <c r="Q12" s="6"/>
      <c r="R12" s="8"/>
      <c r="S12" s="6"/>
      <c r="T12" s="39"/>
    </row>
    <row r="13" spans="1:20" s="40" customFormat="1" ht="20.100000000000001" customHeight="1" thickBot="1" x14ac:dyDescent="0.3">
      <c r="A13" s="47">
        <v>5272</v>
      </c>
      <c r="B13" s="48" t="s">
        <v>18</v>
      </c>
      <c r="C13" s="49">
        <v>5987</v>
      </c>
      <c r="D13" s="50">
        <v>6522</v>
      </c>
      <c r="E13" s="50">
        <f t="shared" si="1"/>
        <v>12509</v>
      </c>
      <c r="F13" s="49">
        <v>3222</v>
      </c>
      <c r="G13" s="50">
        <v>4100</v>
      </c>
      <c r="H13" s="50">
        <f t="shared" si="6"/>
        <v>7322</v>
      </c>
      <c r="I13" s="51" t="s">
        <v>9</v>
      </c>
      <c r="J13" s="52">
        <f t="shared" si="5"/>
        <v>58.53</v>
      </c>
      <c r="K13" s="6"/>
      <c r="L13" s="7"/>
      <c r="M13" s="6"/>
      <c r="N13" s="8"/>
      <c r="O13" s="6"/>
      <c r="P13" s="8"/>
      <c r="Q13" s="6"/>
      <c r="R13" s="8"/>
      <c r="S13" s="6"/>
      <c r="T13" s="39"/>
    </row>
    <row r="14" spans="1:20" ht="13.5" thickTop="1" x14ac:dyDescent="0.25">
      <c r="A14" s="28" t="s">
        <v>25</v>
      </c>
      <c r="B14" s="29"/>
      <c r="C14" s="29"/>
      <c r="D14" s="29"/>
      <c r="E14" s="29"/>
      <c r="F14" s="29"/>
      <c r="G14" s="29"/>
      <c r="H14" s="29"/>
    </row>
    <row r="16" spans="1:20" x14ac:dyDescent="0.25">
      <c r="A16" s="1" t="s">
        <v>10</v>
      </c>
    </row>
    <row r="17" spans="1:3" x14ac:dyDescent="0.25">
      <c r="A17" s="35" t="s">
        <v>15</v>
      </c>
      <c r="B17" s="19"/>
      <c r="C17" s="20"/>
    </row>
    <row r="18" spans="1:3" x14ac:dyDescent="0.25">
      <c r="A18" s="35" t="s">
        <v>16</v>
      </c>
    </row>
    <row r="19" spans="1:3" x14ac:dyDescent="0.25">
      <c r="A19" s="35" t="s">
        <v>17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Usia Produktif</vt:lpstr>
      <vt:lpstr>'Kesehatan Usia Produktif'!Print_Area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2025-03-07T13:42:15Z</dcterms:modified>
</cp:coreProperties>
</file>